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02v\Desktop\cuenta justificativa\2025Para Modificar\"/>
    </mc:Choice>
  </mc:AlternateContent>
  <workbookProtection workbookPassword="CC0A" lockStructure="1"/>
  <bookViews>
    <workbookView xWindow="32760" yWindow="32760" windowWidth="28770" windowHeight="11595" activeTab="1"/>
  </bookViews>
  <sheets>
    <sheet name="resumen" sheetId="2" r:id="rId1"/>
    <sheet name="Justificación" sheetId="5" r:id="rId2"/>
    <sheet name="Declaración Responsable" sheetId="6" r:id="rId3"/>
    <sheet name="Hoja1" sheetId="9" r:id="rId4"/>
  </sheets>
  <definedNames>
    <definedName name="_xlnm.Print_Area" localSheetId="2">'Declaración Responsable'!$A$1:$I$33</definedName>
    <definedName name="_xlnm.Print_Area" localSheetId="1">Justificación!$A$1:$Q$37</definedName>
    <definedName name="_xlnm.Print_Area" localSheetId="0">resumen!$A$1:$I$43</definedName>
  </definedNames>
  <calcPr calcId="152511"/>
</workbook>
</file>

<file path=xl/calcChain.xml><?xml version="1.0" encoding="utf-8"?>
<calcChain xmlns="http://schemas.openxmlformats.org/spreadsheetml/2006/main">
  <c r="Q9" i="5" l="1"/>
  <c r="Q22" i="5" l="1"/>
  <c r="Q11" i="5"/>
  <c r="Q12" i="5"/>
  <c r="Q13" i="5"/>
  <c r="Q14" i="5"/>
  <c r="Q15" i="5"/>
  <c r="Q16" i="5"/>
  <c r="Q17" i="5"/>
  <c r="Q18" i="5"/>
  <c r="Q19" i="5"/>
  <c r="Q20" i="5"/>
  <c r="Q21" i="5"/>
  <c r="Q23" i="5"/>
  <c r="Q24" i="5"/>
  <c r="Q25" i="5"/>
  <c r="Q26" i="5"/>
  <c r="Q27" i="5"/>
  <c r="Q28" i="5"/>
  <c r="Q29" i="5"/>
  <c r="Q10" i="5"/>
  <c r="J9" i="5"/>
  <c r="K9" i="5"/>
  <c r="M9" i="5" s="1"/>
  <c r="AD13" i="5"/>
  <c r="AD12" i="5"/>
  <c r="AD11" i="5"/>
  <c r="AD10" i="5"/>
  <c r="AD9" i="5"/>
  <c r="K29" i="5"/>
  <c r="M29" i="5"/>
  <c r="K28" i="5"/>
  <c r="M28" i="5"/>
  <c r="K27" i="5"/>
  <c r="K26" i="5"/>
  <c r="M26" i="5"/>
  <c r="K25" i="5"/>
  <c r="M25" i="5"/>
  <c r="K24" i="5"/>
  <c r="M24" i="5"/>
  <c r="K23" i="5"/>
  <c r="M23" i="5"/>
  <c r="K22" i="5"/>
  <c r="M22" i="5"/>
  <c r="K21" i="5"/>
  <c r="M21" i="5"/>
  <c r="K20" i="5"/>
  <c r="M20" i="5"/>
  <c r="K19" i="5"/>
  <c r="M19" i="5"/>
  <c r="K18" i="5"/>
  <c r="M18" i="5"/>
  <c r="K17" i="5"/>
  <c r="M17" i="5"/>
  <c r="K16" i="5"/>
  <c r="M16" i="5"/>
  <c r="K15" i="5"/>
  <c r="M15" i="5"/>
  <c r="K13" i="5"/>
  <c r="M13" i="5"/>
  <c r="K12" i="5"/>
  <c r="M12" i="5"/>
  <c r="K11" i="5"/>
  <c r="K10" i="5"/>
  <c r="M10" i="5"/>
  <c r="K14" i="5"/>
  <c r="M14" i="5"/>
  <c r="Y12" i="5"/>
  <c r="Y11" i="5"/>
  <c r="Y10" i="5"/>
  <c r="Y9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P30" i="5"/>
  <c r="B36" i="5"/>
  <c r="M27" i="5"/>
  <c r="M11" i="5"/>
  <c r="AD19" i="5"/>
  <c r="AD18" i="5"/>
  <c r="AD17" i="5"/>
  <c r="AD16" i="5"/>
  <c r="AD15" i="5"/>
  <c r="AD14" i="5"/>
  <c r="U9" i="5"/>
  <c r="U3" i="5"/>
  <c r="S29" i="5"/>
  <c r="T29" i="5"/>
  <c r="S28" i="5"/>
  <c r="T28" i="5"/>
  <c r="S27" i="5"/>
  <c r="T27" i="5"/>
  <c r="S26" i="5"/>
  <c r="T26" i="5"/>
  <c r="S25" i="5"/>
  <c r="T25" i="5"/>
  <c r="S24" i="5"/>
  <c r="T24" i="5"/>
  <c r="S23" i="5"/>
  <c r="T23" i="5"/>
  <c r="S22" i="5"/>
  <c r="T22" i="5"/>
  <c r="S21" i="5"/>
  <c r="T21" i="5"/>
  <c r="S20" i="5"/>
  <c r="T20" i="5"/>
  <c r="S19" i="5"/>
  <c r="T19" i="5"/>
  <c r="S18" i="5"/>
  <c r="T18" i="5"/>
  <c r="S17" i="5"/>
  <c r="T17" i="5"/>
  <c r="S16" i="5"/>
  <c r="T16" i="5"/>
  <c r="S15" i="5"/>
  <c r="T15" i="5"/>
  <c r="S14" i="5"/>
  <c r="T14" i="5"/>
  <c r="S13" i="5"/>
  <c r="T13" i="5"/>
  <c r="S12" i="5"/>
  <c r="T12" i="5"/>
  <c r="S11" i="5"/>
  <c r="T11" i="5"/>
  <c r="S10" i="5"/>
  <c r="T10" i="5"/>
  <c r="S9" i="5"/>
  <c r="T9" i="5" s="1"/>
  <c r="C25" i="6"/>
  <c r="D13" i="6"/>
  <c r="G7" i="6"/>
  <c r="B7" i="6"/>
  <c r="B5" i="6"/>
  <c r="D43" i="2"/>
  <c r="I36" i="5"/>
  <c r="I31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C3" i="5"/>
  <c r="C2" i="5"/>
  <c r="D27" i="2"/>
  <c r="Q30" i="5" l="1"/>
  <c r="D26" i="2" s="1"/>
  <c r="D28" i="2" s="1"/>
  <c r="D30" i="2" s="1"/>
  <c r="D29" i="2" l="1"/>
</calcChain>
</file>

<file path=xl/comments1.xml><?xml version="1.0" encoding="utf-8"?>
<comments xmlns="http://schemas.openxmlformats.org/spreadsheetml/2006/main">
  <authors>
    <author>Francisco José García Campillo</author>
  </authors>
  <commentList>
    <comment ref="D19" authorId="0" shapeId="0">
      <text>
        <r>
          <rPr>
            <b/>
            <sz val="9"/>
            <color indexed="81"/>
            <rFont val="Tahoma"/>
            <family val="2"/>
          </rPr>
          <t>Referencia del documento de autoliquidación en el caso de haber ingresdao el importe no gastado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 xml:space="preserve">Importe no gastado de la subvención ingresado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Francisco José García Campillo</author>
    <author>ALCAZAR RUIZ, CONCEPCION D.</author>
  </authors>
  <commentList>
    <comment ref="K5" authorId="0" shapeId="0">
      <text>
        <r>
          <rPr>
            <b/>
            <sz val="9"/>
            <color indexed="81"/>
            <rFont val="Tahoma"/>
            <family val="2"/>
          </rPr>
          <t>Dias totales (meses de 30 días)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</rPr>
          <t>Introducir los días de baja o de ausencias no justificadas en el periodo subvencionado</t>
        </r>
      </text>
    </comment>
    <comment ref="M5" authorId="0" shapeId="0">
      <text>
        <r>
          <rPr>
            <sz val="9"/>
            <color indexed="81"/>
            <rFont val="Tahoma"/>
            <family val="2"/>
          </rPr>
          <t>Introducir los dias de alta del periodo subvencionado (considerando meses de 30 días)</t>
        </r>
      </text>
    </comment>
    <comment ref="O5" authorId="1" shapeId="0">
      <text>
        <r>
          <rPr>
            <b/>
            <sz val="9"/>
            <color indexed="81"/>
            <rFont val="Tahoma"/>
            <charset val="1"/>
          </rPr>
          <t>Deberan aportar justificantes de estos pagos</t>
        </r>
      </text>
    </comment>
    <comment ref="Q5" authorId="1" shapeId="0">
      <text>
        <r>
          <rPr>
            <b/>
            <sz val="9"/>
            <color indexed="81"/>
            <rFont val="Tahoma"/>
            <charset val="1"/>
          </rPr>
          <t>Si no ha realizado el cálculo, revise que los campos anteriores se han completado correctamente.</t>
        </r>
      </text>
    </comment>
  </commentList>
</comments>
</file>

<file path=xl/sharedStrings.xml><?xml version="1.0" encoding="utf-8"?>
<sst xmlns="http://schemas.openxmlformats.org/spreadsheetml/2006/main" count="143" uniqueCount="116">
  <si>
    <t>DNI</t>
  </si>
  <si>
    <t>NOMBRE Y APELLIDOS</t>
  </si>
  <si>
    <t>% JORNADA</t>
  </si>
  <si>
    <t>FECHA INICIO</t>
  </si>
  <si>
    <t>FECHA FINALIZACIÓN</t>
  </si>
  <si>
    <t>TIPO CONTRATO (CODIGO)</t>
  </si>
  <si>
    <t>ENTIDAD:</t>
  </si>
  <si>
    <t>Nº EXPEDIENTE:</t>
  </si>
  <si>
    <t>CATEGORÍA</t>
  </si>
  <si>
    <t>Peón</t>
  </si>
  <si>
    <t>Peón Especializado</t>
  </si>
  <si>
    <t>Ayudante</t>
  </si>
  <si>
    <t>Oficial 3ª</t>
  </si>
  <si>
    <t>Oficial 2ª</t>
  </si>
  <si>
    <t>Oficial 1ª</t>
  </si>
  <si>
    <t>Auxiliar</t>
  </si>
  <si>
    <t>Conserje</t>
  </si>
  <si>
    <t>Administrativo</t>
  </si>
  <si>
    <t>Capataz</t>
  </si>
  <si>
    <t>Otros</t>
  </si>
  <si>
    <t>Nombre de la entidad beneficiaria</t>
  </si>
  <si>
    <t>CIF</t>
  </si>
  <si>
    <t>Línea de actuación</t>
  </si>
  <si>
    <t>Denominación de la obra o servicio</t>
  </si>
  <si>
    <t>Fecha inicio</t>
  </si>
  <si>
    <t>Fecha finalización</t>
  </si>
  <si>
    <t>Importe concedido</t>
  </si>
  <si>
    <t>Importe anticipado</t>
  </si>
  <si>
    <t>Referencia de autoliquidación ingresada</t>
  </si>
  <si>
    <t>Importe de autoliquidación ingresada</t>
  </si>
  <si>
    <t>gastos imputados</t>
  </si>
  <si>
    <t>Fdo:</t>
  </si>
  <si>
    <t>Nombre y apellidos del técnico responsable</t>
  </si>
  <si>
    <t>Cargo del Técnico Responsable</t>
  </si>
  <si>
    <t>Vº Bº</t>
  </si>
  <si>
    <t>MESES</t>
  </si>
  <si>
    <t>Firmado electronicamente</t>
  </si>
  <si>
    <t>Firmado electrónicamente</t>
  </si>
  <si>
    <t>En ………. a _____________________</t>
  </si>
  <si>
    <t>A</t>
  </si>
  <si>
    <t>B</t>
  </si>
  <si>
    <t>C</t>
  </si>
  <si>
    <t>Administración Pública y personal de trabajo de oficina</t>
  </si>
  <si>
    <t>Personal de oficios en instalaciones y reparaciones en edificios, obras y trabajos de construcción en general. Personal de limpieza en general y otros trabajos realizados en la vía pública</t>
  </si>
  <si>
    <t>D./Dª</t>
  </si>
  <si>
    <t xml:space="preserve">como  </t>
  </si>
  <si>
    <t>Alcalde-Presidente</t>
  </si>
  <si>
    <t>Alcaldesa-Presidenta</t>
  </si>
  <si>
    <t xml:space="preserve">Representante </t>
  </si>
  <si>
    <t xml:space="preserve">de la entidad </t>
  </si>
  <si>
    <t>Fdo.:</t>
  </si>
  <si>
    <t>El FSE invierte en tu futuro</t>
  </si>
  <si>
    <t>con CIF</t>
  </si>
  <si>
    <t>Concejal con competencias delegadas</t>
  </si>
  <si>
    <r>
      <t xml:space="preserve"> se </t>
    </r>
    <r>
      <rPr>
        <b/>
        <sz val="11"/>
        <color indexed="8"/>
        <rFont val="Calibri"/>
        <family val="2"/>
      </rPr>
      <t>compromete</t>
    </r>
    <r>
      <rPr>
        <sz val="11"/>
        <color theme="1"/>
        <rFont val="Calibri"/>
        <family val="2"/>
        <scheme val="minor"/>
      </rPr>
      <t xml:space="preserve"> a mantener el archivo de los documentos originales que justifican la subvención </t>
    </r>
  </si>
  <si>
    <t>correspondiente al expediente</t>
  </si>
  <si>
    <t>Concejala con competencias delegadas</t>
  </si>
  <si>
    <t>SI</t>
  </si>
  <si>
    <t>NO</t>
  </si>
  <si>
    <t>y que entidad para la acción subvencionada</t>
  </si>
  <si>
    <t>En el caso de marcar "SI", deberá adjuntrse un detalle de los otros ingresos o subvenciones que hayan financiado la acción subvencionada con indicación del importe y su procedencia.</t>
  </si>
  <si>
    <t>Fecha ingreso</t>
  </si>
  <si>
    <t>A reintegrar (pendiente de reintegrar) -------&gt;</t>
  </si>
  <si>
    <t>A devolver  a la entidad (cobro indebido) ----&gt;</t>
  </si>
  <si>
    <t>Importe a reintegrar -----------------------------&gt;</t>
  </si>
  <si>
    <t>ha recibido ayudas por otras Administraciones</t>
  </si>
  <si>
    <t>Públicas o Entes Públicos o privados, nacionales o internacionales</t>
  </si>
  <si>
    <t>DECLARACION RESPONSABLE</t>
  </si>
  <si>
    <t>Pendiente de liquidar ---------------------------&gt;</t>
  </si>
  <si>
    <t>Total Gasto elegible ------------------------------&gt;</t>
  </si>
  <si>
    <t>Cuenta justificativa del expediente:</t>
  </si>
  <si>
    <t>EMPLEO PUBLICO LOCAL (FSE)</t>
  </si>
  <si>
    <t>EMPLEO PUBLICO LOCAL GARANTÍA JUVENIL</t>
  </si>
  <si>
    <t xml:space="preserve">Vº Bº  </t>
  </si>
  <si>
    <t>Año de la convocatoria</t>
  </si>
  <si>
    <t xml:space="preserve">EMPLEO CON ENTIDADES SIN ANIMO DE LUCRO </t>
  </si>
  <si>
    <t>DIAS EN ALTA</t>
  </si>
  <si>
    <t>BASE MINIMA</t>
  </si>
  <si>
    <t>TOTAL</t>
  </si>
  <si>
    <t>POR MES (30 DIAS)</t>
  </si>
  <si>
    <t>Grupo 1</t>
  </si>
  <si>
    <t>Grupo 2</t>
  </si>
  <si>
    <t>Grupo 3</t>
  </si>
  <si>
    <t>Grupo 4</t>
  </si>
  <si>
    <t>DIAS</t>
  </si>
  <si>
    <t>CLAVE</t>
  </si>
  <si>
    <t>CARACTERÍSTICAS DEL CONTRATO</t>
  </si>
  <si>
    <t> TIEMPO COMPLETO</t>
  </si>
  <si>
    <t>TIEMPO COMPLETO</t>
  </si>
  <si>
    <t>TIEMPO PARCIAL</t>
  </si>
  <si>
    <t>DURACIÓN DETERMINADA</t>
  </si>
  <si>
    <t>OBRA O SERVICIO DETERMINADO</t>
  </si>
  <si>
    <t>EVENTUAL CIRCUNSTANCIAS DE LA PRODUCCIÓN</t>
  </si>
  <si>
    <t>TEMPORAL</t>
  </si>
  <si>
    <t>INTERINIDAD</t>
  </si>
  <si>
    <t> TEMPORAL TIEMPO</t>
  </si>
  <si>
    <t>COMPLETO</t>
  </si>
  <si>
    <t>PRÁCTICAS</t>
  </si>
  <si>
    <t> TEMPORAL</t>
  </si>
  <si>
    <t> FORMACIÓN Y APRENDIZAJE</t>
  </si>
  <si>
    <t> DURACIÓN DETERMINADA</t>
  </si>
  <si>
    <t> TIEMPO PARCIAL</t>
  </si>
  <si>
    <t> OBRA O SERVICIO DETERMINADO</t>
  </si>
  <si>
    <t>EVENTUAL CIRCUSTANCIAS DE LA PRODUCCIÓN</t>
  </si>
  <si>
    <t> INTERINIDAD</t>
  </si>
  <si>
    <t> PRÁCTICAS</t>
  </si>
  <si>
    <t>IMPORTE GASTO ELEGIBLE</t>
  </si>
  <si>
    <t>% MODULO APLICADO</t>
  </si>
  <si>
    <t>2023-02-63-00XX</t>
  </si>
  <si>
    <t>El representante de la entidad</t>
  </si>
  <si>
    <t>Grupo Profesion.</t>
  </si>
  <si>
    <t>Tecnico Superior (Ingenieros , licenciados)</t>
  </si>
  <si>
    <t>Técnico Medio (Ingenieros técnicos, Peritos y Ayudantes titulados)</t>
  </si>
  <si>
    <t>DIAS  BAJA O AUSENCIA</t>
  </si>
  <si>
    <t>Total IMPORTE NOMINA + SEG SOCIAL (SUELDO)</t>
  </si>
  <si>
    <t>CANTIDAD PAGADA EMPLEADOR POR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</si>
</sst>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[$-C0A]d\ &quot;de&quot;\ mmmm\ &quot;de&quot;\ yyyy;@"/>
  </numFmts>
  <fonts count="4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9"/>
      <color indexed="9"/>
      <name val="Calibri"/>
      <family val="2"/>
    </font>
    <font>
      <sz val="11"/>
      <name val="Calibri"/>
      <family val="2"/>
    </font>
    <font>
      <sz val="11"/>
      <color indexed="22"/>
      <name val="Calibri"/>
      <family val="2"/>
    </font>
    <font>
      <sz val="8"/>
      <name val="Calibri"/>
      <family val="2"/>
    </font>
    <font>
      <b/>
      <i/>
      <sz val="11"/>
      <name val="Calibri"/>
      <family val="2"/>
    </font>
    <font>
      <b/>
      <sz val="10"/>
      <name val="Trebuchet MS"/>
      <family val="2"/>
    </font>
    <font>
      <sz val="10"/>
      <name val="Trebuchet MS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55"/>
      <name val="Calibri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Tahoma"/>
      <family val="2"/>
    </font>
    <font>
      <b/>
      <sz val="11"/>
      <name val="Calibri"/>
      <family val="2"/>
    </font>
    <font>
      <b/>
      <sz val="12"/>
      <name val="Arial"/>
      <family val="2"/>
    </font>
    <font>
      <b/>
      <sz val="12"/>
      <name val="Trebuchet MS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3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0000FF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0"/>
      <name val="Calibri"/>
      <family val="2"/>
    </font>
    <font>
      <sz val="12"/>
      <color theme="0"/>
      <name val="Arial"/>
      <family val="2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DF3ED"/>
        <bgColor indexed="64"/>
      </patternFill>
    </fill>
  </fills>
  <borders count="8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medium">
        <color indexed="60"/>
      </top>
      <bottom/>
      <diagonal/>
    </border>
    <border>
      <left/>
      <right style="medium">
        <color indexed="60"/>
      </right>
      <top style="medium">
        <color indexed="6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medium">
        <color theme="0"/>
      </right>
      <top style="thin">
        <color indexed="9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7" tint="-0.499984740745262"/>
      </left>
      <right style="medium">
        <color theme="7" tint="-0.499984740745262"/>
      </right>
      <top style="medium">
        <color theme="7" tint="-0.499984740745262"/>
      </top>
      <bottom style="medium">
        <color theme="7" tint="-0.499984740745262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/>
      <diagonal/>
    </border>
    <border>
      <left/>
      <right style="thin">
        <color indexed="9"/>
      </right>
      <top style="medium">
        <color theme="5" tint="-0.499984740745262"/>
      </top>
      <bottom style="thin">
        <color indexed="9"/>
      </bottom>
      <diagonal/>
    </border>
    <border>
      <left style="medium">
        <color theme="5" tint="-0.499984740745262"/>
      </left>
      <right/>
      <top/>
      <bottom/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indexed="9"/>
      </right>
      <top style="thin">
        <color indexed="9"/>
      </top>
      <bottom style="medium">
        <color theme="5" tint="-0.499984740745262"/>
      </bottom>
      <diagonal/>
    </border>
    <border>
      <left style="thin">
        <color indexed="9"/>
      </left>
      <right style="thin">
        <color indexed="9"/>
      </right>
      <top/>
      <bottom style="medium">
        <color theme="5" tint="-0.499984740745262"/>
      </bottom>
      <diagonal/>
    </border>
    <border>
      <left style="medium">
        <color rgb="FFC00000"/>
      </left>
      <right style="medium">
        <color theme="5" tint="-0.499984740745262"/>
      </right>
      <top style="medium">
        <color rgb="FFC00000"/>
      </top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indexed="9"/>
      </right>
      <top style="medium">
        <color theme="5" tint="-0.499984740745262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theme="5" tint="-0.499984740745262"/>
      </top>
      <bottom style="thin">
        <color indexed="9"/>
      </bottom>
      <diagonal/>
    </border>
    <border>
      <left style="medium">
        <color theme="5" tint="-0.499984740745262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medium">
        <color theme="5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5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theme="5" tint="-0.499984740745262"/>
      </right>
      <top style="thin">
        <color theme="0"/>
      </top>
      <bottom style="thin">
        <color theme="0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/>
      <diagonal/>
    </border>
    <border>
      <left/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indexed="64"/>
      </left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indexed="64"/>
      </right>
      <top style="thin">
        <color indexed="64"/>
      </top>
      <bottom style="medium">
        <color theme="5" tint="-0.499984740745262"/>
      </bottom>
      <diagonal/>
    </border>
    <border>
      <left style="medium">
        <color theme="5" tint="-0.499984740745262"/>
      </left>
      <right style="medium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rgb="FFC00000"/>
      </left>
      <right style="medium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rgb="FFC00000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/>
      <right/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7" tint="-0.499984740745262"/>
      </left>
      <right style="medium">
        <color theme="7" tint="-0.499984740745262"/>
      </right>
      <top style="medium">
        <color theme="5" tint="-0.499984740745262"/>
      </top>
      <bottom style="medium">
        <color theme="7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5" tint="-0.499984740745262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5" tint="-0.499984740745262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5" tint="-0.499984740745262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5" tint="-0.499984740745262"/>
      </left>
      <right style="medium">
        <color theme="0"/>
      </right>
      <top style="medium">
        <color theme="5" tint="-0.499984740745262"/>
      </top>
      <bottom style="medium">
        <color theme="0"/>
      </bottom>
      <diagonal/>
    </border>
    <border>
      <left style="medium">
        <color theme="5" tint="-0.499984740745262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7" tint="-0.499984740745262"/>
      </left>
      <right/>
      <top style="medium">
        <color theme="7" tint="-0.499984740745262"/>
      </top>
      <bottom style="medium">
        <color theme="7" tint="-0.499984740745262"/>
      </bottom>
      <diagonal/>
    </border>
    <border>
      <left/>
      <right style="medium">
        <color theme="7" tint="-0.499984740745262"/>
      </right>
      <top style="medium">
        <color theme="7" tint="-0.499984740745262"/>
      </top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medium">
        <color theme="7" tint="-0.499984740745262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44" fontId="11" fillId="0" borderId="0" applyFont="0" applyFill="0" applyBorder="0" applyAlignment="0" applyProtection="0"/>
  </cellStyleXfs>
  <cellXfs count="3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0" fillId="0" borderId="3" xfId="0" applyBorder="1"/>
    <xf numFmtId="0" fontId="3" fillId="2" borderId="0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0" fillId="0" borderId="2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3" xfId="0" applyFont="1" applyBorder="1" applyAlignment="1"/>
    <xf numFmtId="4" fontId="0" fillId="0" borderId="0" xfId="0" applyNumberFormat="1"/>
    <xf numFmtId="4" fontId="26" fillId="0" borderId="0" xfId="0" applyNumberFormat="1" applyFont="1" applyProtection="1">
      <protection hidden="1"/>
    </xf>
    <xf numFmtId="2" fontId="0" fillId="0" borderId="8" xfId="0" applyNumberFormat="1" applyBorder="1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3" fillId="0" borderId="0" xfId="0" applyFont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locked="0"/>
    </xf>
    <xf numFmtId="4" fontId="0" fillId="0" borderId="3" xfId="0" applyNumberFormat="1" applyBorder="1"/>
    <xf numFmtId="4" fontId="0" fillId="0" borderId="4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23" fillId="0" borderId="0" xfId="0" applyNumberFormat="1" applyFont="1" applyAlignment="1" applyProtection="1">
      <alignment vertical="center"/>
      <protection hidden="1"/>
    </xf>
    <xf numFmtId="4" fontId="5" fillId="0" borderId="3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7" fillId="0" borderId="0" xfId="0" applyFont="1" applyAlignment="1" applyProtection="1">
      <alignment vertical="center" wrapText="1"/>
      <protection hidden="1"/>
    </xf>
    <xf numFmtId="2" fontId="0" fillId="0" borderId="8" xfId="0" applyNumberFormat="1" applyBorder="1" applyAlignment="1">
      <alignment horizontal="left" vertical="center" wrapText="1"/>
    </xf>
    <xf numFmtId="0" fontId="0" fillId="0" borderId="9" xfId="0" applyBorder="1"/>
    <xf numFmtId="2" fontId="0" fillId="0" borderId="2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/>
    </xf>
    <xf numFmtId="0" fontId="6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" fontId="0" fillId="0" borderId="4" xfId="0" applyNumberFormat="1" applyBorder="1" applyAlignment="1">
      <alignment horizontal="center"/>
    </xf>
    <xf numFmtId="1" fontId="0" fillId="0" borderId="2" xfId="0" applyNumberFormat="1" applyBorder="1" applyAlignment="1" applyProtection="1">
      <alignment horizontal="center" vertical="center"/>
      <protection locked="0"/>
    </xf>
    <xf numFmtId="1" fontId="6" fillId="0" borderId="3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6" xfId="0" applyBorder="1" applyAlignment="1">
      <alignment vertical="center"/>
    </xf>
    <xf numFmtId="2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1" fontId="0" fillId="0" borderId="11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0" borderId="19" xfId="0" applyBorder="1" applyAlignment="1">
      <alignment horizontal="center"/>
    </xf>
    <xf numFmtId="0" fontId="0" fillId="0" borderId="17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4" xfId="0" applyBorder="1" applyAlignment="1">
      <alignment horizontal="right"/>
    </xf>
    <xf numFmtId="0" fontId="0" fillId="0" borderId="25" xfId="0" applyBorder="1"/>
    <xf numFmtId="0" fontId="23" fillId="0" borderId="0" xfId="0" applyFont="1" applyProtection="1">
      <protection hidden="1"/>
    </xf>
    <xf numFmtId="0" fontId="0" fillId="0" borderId="26" xfId="0" applyBorder="1"/>
    <xf numFmtId="0" fontId="0" fillId="0" borderId="25" xfId="0" applyBorder="1" applyAlignment="1">
      <alignment horizontal="left" vertical="top" wrapText="1"/>
    </xf>
    <xf numFmtId="0" fontId="0" fillId="0" borderId="27" xfId="0" applyBorder="1"/>
    <xf numFmtId="0" fontId="0" fillId="0" borderId="28" xfId="0" applyBorder="1"/>
    <xf numFmtId="0" fontId="1" fillId="0" borderId="28" xfId="0" applyFont="1" applyBorder="1" applyAlignment="1" applyProtection="1">
      <protection hidden="1"/>
    </xf>
    <xf numFmtId="0" fontId="0" fillId="0" borderId="29" xfId="0" applyBorder="1"/>
    <xf numFmtId="0" fontId="0" fillId="0" borderId="28" xfId="0" applyBorder="1" applyAlignment="1"/>
    <xf numFmtId="0" fontId="26" fillId="0" borderId="0" xfId="0" applyFont="1"/>
    <xf numFmtId="0" fontId="23" fillId="0" borderId="0" xfId="0" applyFont="1"/>
    <xf numFmtId="0" fontId="1" fillId="0" borderId="30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right"/>
    </xf>
    <xf numFmtId="0" fontId="0" fillId="0" borderId="34" xfId="0" applyBorder="1"/>
    <xf numFmtId="0" fontId="3" fillId="2" borderId="35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/>
    <xf numFmtId="0" fontId="0" fillId="0" borderId="38" xfId="0" applyBorder="1" applyAlignment="1">
      <alignment horizontal="center"/>
    </xf>
    <xf numFmtId="0" fontId="0" fillId="0" borderId="38" xfId="0" applyBorder="1" applyAlignment="1">
      <alignment horizontal="left"/>
    </xf>
    <xf numFmtId="1" fontId="0" fillId="0" borderId="38" xfId="0" applyNumberFormat="1" applyBorder="1" applyAlignment="1">
      <alignment horizontal="center"/>
    </xf>
    <xf numFmtId="0" fontId="0" fillId="0" borderId="38" xfId="0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4" fontId="0" fillId="0" borderId="38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1" fontId="0" fillId="0" borderId="40" xfId="0" applyNumberForma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2" fontId="5" fillId="0" borderId="40" xfId="0" applyNumberFormat="1" applyFont="1" applyBorder="1" applyAlignment="1">
      <alignment horizontal="center" vertical="center"/>
    </xf>
    <xf numFmtId="4" fontId="18" fillId="6" borderId="41" xfId="0" applyNumberFormat="1" applyFont="1" applyFill="1" applyBorder="1" applyAlignment="1" applyProtection="1">
      <alignment horizontal="right" vertical="center"/>
      <protection hidden="1"/>
    </xf>
    <xf numFmtId="0" fontId="6" fillId="0" borderId="42" xfId="0" applyFont="1" applyBorder="1" applyAlignment="1">
      <alignment horizontal="center" vertical="center"/>
    </xf>
    <xf numFmtId="0" fontId="5" fillId="0" borderId="43" xfId="0" applyFont="1" applyBorder="1"/>
    <xf numFmtId="0" fontId="6" fillId="0" borderId="43" xfId="0" applyFont="1" applyBorder="1"/>
    <xf numFmtId="0" fontId="6" fillId="0" borderId="43" xfId="0" applyFont="1" applyBorder="1" applyAlignment="1">
      <alignment horizontal="center"/>
    </xf>
    <xf numFmtId="0" fontId="6" fillId="0" borderId="43" xfId="0" applyFont="1" applyBorder="1" applyAlignment="1">
      <alignment horizontal="left"/>
    </xf>
    <xf numFmtId="1" fontId="6" fillId="0" borderId="43" xfId="0" applyNumberFormat="1" applyFont="1" applyBorder="1" applyAlignment="1">
      <alignment horizont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/>
    <xf numFmtId="0" fontId="6" fillId="0" borderId="38" xfId="0" applyFont="1" applyBorder="1" applyAlignment="1">
      <alignment horizontal="center"/>
    </xf>
    <xf numFmtId="0" fontId="6" fillId="0" borderId="38" xfId="0" applyFont="1" applyBorder="1" applyAlignment="1">
      <alignment horizontal="left"/>
    </xf>
    <xf numFmtId="1" fontId="6" fillId="0" borderId="38" xfId="0" applyNumberFormat="1" applyFont="1" applyBorder="1" applyAlignment="1">
      <alignment horizontal="center"/>
    </xf>
    <xf numFmtId="0" fontId="6" fillId="0" borderId="3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2" fontId="5" fillId="0" borderId="45" xfId="0" applyNumberFormat="1" applyFont="1" applyBorder="1" applyAlignment="1">
      <alignment horizontal="center" vertical="center"/>
    </xf>
    <xf numFmtId="0" fontId="0" fillId="7" borderId="46" xfId="0" applyFill="1" applyBorder="1" applyProtection="1">
      <protection locked="0"/>
    </xf>
    <xf numFmtId="0" fontId="23" fillId="0" borderId="0" xfId="0" applyFont="1" applyAlignment="1">
      <alignment horizontal="left" vertical="center"/>
    </xf>
    <xf numFmtId="0" fontId="28" fillId="0" borderId="0" xfId="0" applyFont="1"/>
    <xf numFmtId="0" fontId="28" fillId="0" borderId="6" xfId="0" applyFont="1" applyBorder="1" applyAlignment="1">
      <alignment horizontal="center" vertical="center"/>
    </xf>
    <xf numFmtId="0" fontId="0" fillId="0" borderId="47" xfId="0" applyBorder="1"/>
    <xf numFmtId="0" fontId="0" fillId="0" borderId="48" xfId="0" applyBorder="1"/>
    <xf numFmtId="0" fontId="0" fillId="0" borderId="49" xfId="0" applyBorder="1"/>
    <xf numFmtId="44" fontId="16" fillId="3" borderId="50" xfId="3" applyFont="1" applyFill="1" applyBorder="1" applyAlignment="1" applyProtection="1">
      <alignment vertical="center"/>
      <protection locked="0"/>
    </xf>
    <xf numFmtId="164" fontId="16" fillId="3" borderId="50" xfId="0" applyNumberFormat="1" applyFont="1" applyFill="1" applyBorder="1" applyAlignment="1" applyProtection="1">
      <alignment horizontal="center" vertical="center"/>
      <protection locked="0"/>
    </xf>
    <xf numFmtId="164" fontId="16" fillId="3" borderId="51" xfId="0" applyNumberFormat="1" applyFont="1" applyFill="1" applyBorder="1" applyAlignment="1" applyProtection="1">
      <alignment horizontal="center" vertical="center"/>
      <protection locked="0"/>
    </xf>
    <xf numFmtId="0" fontId="11" fillId="3" borderId="50" xfId="0" applyFont="1" applyFill="1" applyBorder="1" applyAlignment="1" applyProtection="1">
      <alignment horizontal="center" vertical="center" wrapText="1"/>
      <protection locked="0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7" fillId="0" borderId="50" xfId="0" applyNumberFormat="1" applyFont="1" applyFill="1" applyBorder="1" applyAlignment="1" applyProtection="1">
      <alignment horizontal="center" vertical="center"/>
      <protection locked="0"/>
    </xf>
    <xf numFmtId="44" fontId="29" fillId="8" borderId="50" xfId="1" applyNumberFormat="1" applyFont="1" applyFill="1" applyBorder="1" applyAlignment="1" applyProtection="1">
      <alignment vertical="center"/>
      <protection hidden="1"/>
    </xf>
    <xf numFmtId="44" fontId="30" fillId="8" borderId="50" xfId="1" applyNumberFormat="1" applyFont="1" applyFill="1" applyBorder="1" applyAlignment="1" applyProtection="1">
      <alignment vertical="center"/>
      <protection hidden="1"/>
    </xf>
    <xf numFmtId="44" fontId="31" fillId="8" borderId="50" xfId="1" applyNumberFormat="1" applyFont="1" applyFill="1" applyBorder="1" applyAlignment="1" applyProtection="1">
      <alignment vertical="center"/>
      <protection hidden="1"/>
    </xf>
    <xf numFmtId="44" fontId="32" fillId="8" borderId="50" xfId="1" applyNumberFormat="1" applyFont="1" applyFill="1" applyBorder="1" applyAlignment="1" applyProtection="1">
      <alignment vertical="center"/>
      <protection hidden="1"/>
    </xf>
    <xf numFmtId="0" fontId="33" fillId="0" borderId="14" xfId="0" applyFont="1" applyBorder="1" applyAlignment="1" applyProtection="1">
      <alignment horizontal="center" vertical="center"/>
      <protection locked="0"/>
    </xf>
    <xf numFmtId="0" fontId="16" fillId="3" borderId="51" xfId="0" applyNumberFormat="1" applyFont="1" applyFill="1" applyBorder="1" applyAlignment="1" applyProtection="1">
      <alignment horizontal="center" vertical="center"/>
      <protection locked="0"/>
    </xf>
    <xf numFmtId="4" fontId="23" fillId="0" borderId="0" xfId="0" applyNumberFormat="1" applyFont="1" applyProtection="1">
      <protection hidden="1"/>
    </xf>
    <xf numFmtId="0" fontId="24" fillId="0" borderId="0" xfId="0" applyFont="1"/>
    <xf numFmtId="4" fontId="24" fillId="0" borderId="0" xfId="0" applyNumberFormat="1" applyFont="1"/>
    <xf numFmtId="0" fontId="24" fillId="0" borderId="0" xfId="0" applyFont="1" applyProtection="1">
      <protection hidden="1"/>
    </xf>
    <xf numFmtId="4" fontId="24" fillId="0" borderId="0" xfId="0" applyNumberFormat="1" applyFont="1" applyProtection="1">
      <protection hidden="1"/>
    </xf>
    <xf numFmtId="0" fontId="23" fillId="0" borderId="0" xfId="0" applyFont="1" applyAlignment="1">
      <alignment vertical="center"/>
    </xf>
    <xf numFmtId="0" fontId="2" fillId="0" borderId="33" xfId="0" applyFont="1" applyBorder="1" applyAlignment="1" applyProtection="1">
      <alignment horizontal="center"/>
      <protection hidden="1"/>
    </xf>
    <xf numFmtId="1" fontId="0" fillId="0" borderId="34" xfId="0" applyNumberFormat="1" applyBorder="1"/>
    <xf numFmtId="1" fontId="0" fillId="0" borderId="4" xfId="0" applyNumberFormat="1" applyBorder="1" applyAlignment="1">
      <alignment horizontal="center" vertical="center"/>
    </xf>
    <xf numFmtId="1" fontId="0" fillId="0" borderId="38" xfId="0" applyNumberFormat="1" applyBorder="1" applyAlignment="1">
      <alignment horizontal="center" vertical="center"/>
    </xf>
    <xf numFmtId="1" fontId="5" fillId="0" borderId="40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38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" fontId="0" fillId="0" borderId="34" xfId="0" applyNumberFormat="1" applyBorder="1"/>
    <xf numFmtId="4" fontId="5" fillId="0" borderId="45" xfId="0" applyNumberFormat="1" applyFont="1" applyBorder="1" applyAlignment="1">
      <alignment horizontal="center" vertical="center"/>
    </xf>
    <xf numFmtId="1" fontId="0" fillId="7" borderId="2" xfId="0" applyNumberFormat="1" applyFill="1" applyBorder="1" applyAlignment="1" applyProtection="1">
      <alignment horizontal="center" vertical="center"/>
      <protection locked="0"/>
    </xf>
    <xf numFmtId="0" fontId="30" fillId="9" borderId="0" xfId="0" applyFont="1" applyFill="1" applyBorder="1"/>
    <xf numFmtId="0" fontId="30" fillId="9" borderId="52" xfId="0" applyFont="1" applyFill="1" applyBorder="1"/>
    <xf numFmtId="0" fontId="0" fillId="9" borderId="32" xfId="0" applyFill="1" applyBorder="1"/>
    <xf numFmtId="0" fontId="0" fillId="9" borderId="33" xfId="0" applyFill="1" applyBorder="1"/>
    <xf numFmtId="0" fontId="0" fillId="9" borderId="35" xfId="0" applyFill="1" applyBorder="1"/>
    <xf numFmtId="0" fontId="20" fillId="9" borderId="0" xfId="0" applyFont="1" applyFill="1" applyBorder="1" applyAlignment="1">
      <alignment vertical="center"/>
    </xf>
    <xf numFmtId="0" fontId="9" fillId="9" borderId="0" xfId="0" applyFont="1" applyFill="1" applyBorder="1" applyAlignment="1">
      <alignment vertical="center"/>
    </xf>
    <xf numFmtId="0" fontId="0" fillId="9" borderId="0" xfId="0" applyFill="1" applyBorder="1"/>
    <xf numFmtId="0" fontId="10" fillId="9" borderId="0" xfId="0" applyFont="1" applyFill="1" applyBorder="1" applyAlignment="1">
      <alignment vertical="center"/>
    </xf>
    <xf numFmtId="0" fontId="10" fillId="9" borderId="0" xfId="0" applyFont="1" applyFill="1" applyBorder="1" applyAlignment="1">
      <alignment vertical="center" wrapText="1"/>
    </xf>
    <xf numFmtId="0" fontId="0" fillId="9" borderId="36" xfId="0" applyFill="1" applyBorder="1"/>
    <xf numFmtId="0" fontId="0" fillId="9" borderId="37" xfId="0" applyFill="1" applyBorder="1"/>
    <xf numFmtId="0" fontId="0" fillId="9" borderId="52" xfId="0" applyFill="1" applyBorder="1"/>
    <xf numFmtId="0" fontId="0" fillId="9" borderId="53" xfId="0" applyFill="1" applyBorder="1"/>
    <xf numFmtId="0" fontId="9" fillId="9" borderId="0" xfId="0" applyFont="1" applyFill="1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 textRotation="90" wrapText="1"/>
    </xf>
    <xf numFmtId="0" fontId="34" fillId="9" borderId="54" xfId="0" applyFont="1" applyFill="1" applyBorder="1" applyAlignment="1">
      <alignment vertical="center"/>
    </xf>
    <xf numFmtId="0" fontId="12" fillId="9" borderId="0" xfId="0" applyFont="1" applyFill="1" applyBorder="1" applyAlignment="1">
      <alignment vertical="center"/>
    </xf>
    <xf numFmtId="0" fontId="26" fillId="9" borderId="54" xfId="0" applyFont="1" applyFill="1" applyBorder="1" applyAlignment="1">
      <alignment vertical="center"/>
    </xf>
    <xf numFmtId="0" fontId="0" fillId="9" borderId="54" xfId="0" applyFill="1" applyBorder="1" applyAlignment="1">
      <alignment vertical="center"/>
    </xf>
    <xf numFmtId="0" fontId="35" fillId="9" borderId="54" xfId="0" applyFont="1" applyFill="1" applyBorder="1" applyAlignment="1">
      <alignment vertical="center"/>
    </xf>
    <xf numFmtId="0" fontId="36" fillId="9" borderId="54" xfId="0" applyFont="1" applyFill="1" applyBorder="1" applyAlignment="1">
      <alignment vertical="center"/>
    </xf>
    <xf numFmtId="0" fontId="0" fillId="9" borderId="37" xfId="0" applyFill="1" applyBorder="1" applyAlignment="1">
      <alignment vertical="center"/>
    </xf>
    <xf numFmtId="0" fontId="0" fillId="9" borderId="55" xfId="0" applyFill="1" applyBorder="1"/>
    <xf numFmtId="0" fontId="0" fillId="9" borderId="33" xfId="0" applyFill="1" applyBorder="1" applyAlignment="1">
      <alignment vertical="center"/>
    </xf>
    <xf numFmtId="0" fontId="0" fillId="9" borderId="0" xfId="0" applyFill="1" applyBorder="1" applyAlignment="1">
      <alignment vertical="center"/>
    </xf>
    <xf numFmtId="0" fontId="0" fillId="9" borderId="0" xfId="0" applyFill="1" applyBorder="1" applyAlignment="1">
      <alignment horizontal="right"/>
    </xf>
    <xf numFmtId="0" fontId="37" fillId="9" borderId="0" xfId="0" applyFont="1" applyFill="1" applyBorder="1" applyAlignment="1">
      <alignment horizontal="center"/>
    </xf>
    <xf numFmtId="1" fontId="0" fillId="10" borderId="2" xfId="0" applyNumberFormat="1" applyFill="1" applyBorder="1" applyAlignment="1" applyProtection="1">
      <alignment horizontal="center" vertical="center"/>
      <protection hidden="1"/>
    </xf>
    <xf numFmtId="4" fontId="0" fillId="10" borderId="2" xfId="0" applyNumberFormat="1" applyFill="1" applyBorder="1" applyAlignment="1" applyProtection="1">
      <alignment horizontal="center" vertical="center"/>
      <protection hidden="1"/>
    </xf>
    <xf numFmtId="4" fontId="38" fillId="7" borderId="2" xfId="0" applyNumberFormat="1" applyFont="1" applyFill="1" applyBorder="1" applyAlignment="1" applyProtection="1">
      <alignment horizontal="right" vertical="center"/>
      <protection hidden="1"/>
    </xf>
    <xf numFmtId="4" fontId="38" fillId="7" borderId="2" xfId="0" applyNumberFormat="1" applyFont="1" applyFill="1" applyBorder="1" applyAlignment="1" applyProtection="1">
      <alignment horizontal="right" vertical="center"/>
      <protection locked="0"/>
    </xf>
    <xf numFmtId="2" fontId="5" fillId="0" borderId="0" xfId="0" applyNumberFormat="1" applyFont="1" applyBorder="1" applyAlignment="1">
      <alignment horizontal="center" vertical="center"/>
    </xf>
    <xf numFmtId="10" fontId="0" fillId="7" borderId="2" xfId="0" applyNumberForma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vertical="center"/>
    </xf>
    <xf numFmtId="0" fontId="39" fillId="0" borderId="0" xfId="0" applyFont="1"/>
    <xf numFmtId="0" fontId="39" fillId="0" borderId="0" xfId="0" applyFont="1" applyBorder="1"/>
    <xf numFmtId="4" fontId="23" fillId="7" borderId="0" xfId="0" applyNumberFormat="1" applyFont="1" applyFill="1" applyProtection="1">
      <protection hidden="1"/>
    </xf>
    <xf numFmtId="0" fontId="23" fillId="7" borderId="0" xfId="0" applyFont="1" applyFill="1" applyProtection="1">
      <protection hidden="1"/>
    </xf>
    <xf numFmtId="0" fontId="23" fillId="7" borderId="0" xfId="0" applyFont="1" applyFill="1"/>
    <xf numFmtId="0" fontId="40" fillId="7" borderId="0" xfId="0" applyFont="1" applyFill="1" applyBorder="1" applyAlignment="1">
      <alignment vertical="center"/>
    </xf>
    <xf numFmtId="0" fontId="23" fillId="7" borderId="0" xfId="0" applyFont="1" applyFill="1" applyAlignment="1" applyProtection="1">
      <alignment vertical="center"/>
      <protection hidden="1"/>
    </xf>
    <xf numFmtId="4" fontId="40" fillId="7" borderId="0" xfId="0" applyNumberFormat="1" applyFont="1" applyFill="1" applyBorder="1" applyAlignment="1">
      <alignment horizontal="right" vertical="center"/>
    </xf>
    <xf numFmtId="0" fontId="40" fillId="7" borderId="0" xfId="0" applyFont="1" applyFill="1" applyBorder="1" applyAlignment="1">
      <alignment horizontal="right" vertical="center"/>
    </xf>
    <xf numFmtId="0" fontId="23" fillId="7" borderId="0" xfId="0" applyFont="1" applyFill="1" applyAlignment="1">
      <alignment vertical="center"/>
    </xf>
    <xf numFmtId="4" fontId="23" fillId="7" borderId="0" xfId="0" applyNumberFormat="1" applyFont="1" applyFill="1" applyAlignment="1" applyProtection="1">
      <alignment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40" fillId="7" borderId="0" xfId="0" applyFont="1" applyFill="1" applyBorder="1" applyAlignment="1">
      <alignment horizontal="center" vertical="center" wrapText="1"/>
    </xf>
    <xf numFmtId="0" fontId="23" fillId="7" borderId="0" xfId="0" applyFont="1" applyFill="1" applyBorder="1"/>
    <xf numFmtId="0" fontId="23" fillId="7" borderId="0" xfId="0" applyFont="1" applyFill="1" applyBorder="1" applyAlignment="1">
      <alignment vertical="center"/>
    </xf>
    <xf numFmtId="2" fontId="0" fillId="7" borderId="2" xfId="0" applyNumberFormat="1" applyFill="1" applyBorder="1" applyAlignment="1" applyProtection="1">
      <alignment horizontal="center" vertical="center"/>
      <protection locked="0"/>
    </xf>
    <xf numFmtId="0" fontId="0" fillId="7" borderId="56" xfId="0" applyFill="1" applyBorder="1" applyAlignment="1" applyProtection="1">
      <alignment horizontal="center" vertical="center"/>
      <protection locked="0"/>
    </xf>
    <xf numFmtId="0" fontId="0" fillId="7" borderId="57" xfId="0" applyFill="1" applyBorder="1" applyAlignment="1" applyProtection="1">
      <alignment horizontal="center" vertical="center"/>
      <protection locked="0"/>
    </xf>
    <xf numFmtId="0" fontId="0" fillId="9" borderId="37" xfId="0" applyFill="1" applyBorder="1" applyAlignment="1">
      <alignment horizontal="center"/>
    </xf>
    <xf numFmtId="0" fontId="0" fillId="7" borderId="58" xfId="0" applyFill="1" applyBorder="1" applyAlignment="1" applyProtection="1">
      <alignment horizontal="left" vertical="center"/>
      <protection locked="0"/>
    </xf>
    <xf numFmtId="0" fontId="0" fillId="7" borderId="59" xfId="0" applyFill="1" applyBorder="1" applyAlignment="1" applyProtection="1">
      <alignment horizontal="left" vertical="center"/>
      <protection locked="0"/>
    </xf>
    <xf numFmtId="0" fontId="37" fillId="9" borderId="0" xfId="0" applyFont="1" applyFill="1" applyBorder="1" applyAlignment="1">
      <alignment horizontal="center"/>
    </xf>
    <xf numFmtId="0" fontId="37" fillId="9" borderId="52" xfId="0" applyFont="1" applyFill="1" applyBorder="1" applyAlignment="1">
      <alignment horizontal="center"/>
    </xf>
    <xf numFmtId="0" fontId="0" fillId="7" borderId="32" xfId="0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17" fillId="3" borderId="60" xfId="0" applyFont="1" applyFill="1" applyBorder="1" applyAlignment="1" applyProtection="1">
      <alignment horizontal="left" vertical="center"/>
      <protection locked="0"/>
    </xf>
    <xf numFmtId="0" fontId="17" fillId="3" borderId="61" xfId="0" applyFont="1" applyFill="1" applyBorder="1" applyAlignment="1" applyProtection="1">
      <alignment horizontal="left" vertical="center"/>
      <protection locked="0"/>
    </xf>
    <xf numFmtId="0" fontId="17" fillId="3" borderId="62" xfId="0" applyFont="1" applyFill="1" applyBorder="1" applyAlignment="1" applyProtection="1">
      <alignment horizontal="left" vertical="center"/>
      <protection locked="0"/>
    </xf>
    <xf numFmtId="49" fontId="0" fillId="7" borderId="58" xfId="0" applyNumberFormat="1" applyFill="1" applyBorder="1" applyAlignment="1" applyProtection="1">
      <alignment horizontal="left" vertical="center"/>
      <protection locked="0"/>
    </xf>
    <xf numFmtId="49" fontId="0" fillId="7" borderId="59" xfId="0" applyNumberFormat="1" applyFill="1" applyBorder="1" applyAlignment="1" applyProtection="1">
      <alignment horizontal="left" vertical="center"/>
      <protection locked="0"/>
    </xf>
    <xf numFmtId="0" fontId="0" fillId="7" borderId="36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7" borderId="55" xfId="0" applyFill="1" applyBorder="1" applyAlignment="1">
      <alignment horizontal="center"/>
    </xf>
    <xf numFmtId="0" fontId="11" fillId="3" borderId="60" xfId="0" applyFont="1" applyFill="1" applyBorder="1" applyAlignment="1" applyProtection="1">
      <alignment horizontal="left" vertical="center" wrapText="1"/>
      <protection locked="0"/>
    </xf>
    <xf numFmtId="0" fontId="11" fillId="3" borderId="61" xfId="0" applyFont="1" applyFill="1" applyBorder="1" applyAlignment="1" applyProtection="1">
      <alignment horizontal="left" vertical="center" wrapText="1"/>
      <protection locked="0"/>
    </xf>
    <xf numFmtId="0" fontId="11" fillId="3" borderId="62" xfId="0" applyFont="1" applyFill="1" applyBorder="1" applyAlignment="1" applyProtection="1">
      <alignment horizontal="left" vertical="center" wrapText="1"/>
      <protection locked="0"/>
    </xf>
    <xf numFmtId="0" fontId="0" fillId="7" borderId="60" xfId="0" applyFill="1" applyBorder="1" applyAlignment="1" applyProtection="1">
      <alignment horizontal="center" vertical="center"/>
      <protection locked="0"/>
    </xf>
    <xf numFmtId="0" fontId="0" fillId="7" borderId="61" xfId="0" applyFill="1" applyBorder="1" applyAlignment="1" applyProtection="1">
      <alignment horizontal="center" vertical="center"/>
      <protection locked="0"/>
    </xf>
    <xf numFmtId="0" fontId="0" fillId="7" borderId="62" xfId="0" applyFill="1" applyBorder="1" applyAlignment="1" applyProtection="1">
      <alignment horizontal="center" vertical="center"/>
      <protection locked="0"/>
    </xf>
    <xf numFmtId="0" fontId="15" fillId="3" borderId="56" xfId="3" applyNumberFormat="1" applyFont="1" applyFill="1" applyBorder="1" applyAlignment="1" applyProtection="1">
      <alignment horizontal="center" vertical="center"/>
      <protection locked="0"/>
    </xf>
    <xf numFmtId="0" fontId="15" fillId="3" borderId="63" xfId="3" applyNumberFormat="1" applyFont="1" applyFill="1" applyBorder="1" applyAlignment="1" applyProtection="1">
      <alignment horizontal="center" vertical="center"/>
      <protection locked="0"/>
    </xf>
    <xf numFmtId="0" fontId="15" fillId="3" borderId="57" xfId="3" applyNumberFormat="1" applyFont="1" applyFill="1" applyBorder="1" applyAlignment="1" applyProtection="1">
      <alignment horizontal="center" vertical="center"/>
      <protection locked="0"/>
    </xf>
    <xf numFmtId="0" fontId="10" fillId="9" borderId="0" xfId="0" applyFont="1" applyFill="1" applyBorder="1" applyAlignment="1">
      <alignment horizontal="center" vertical="center" wrapText="1"/>
    </xf>
    <xf numFmtId="164" fontId="16" fillId="3" borderId="56" xfId="0" applyNumberFormat="1" applyFont="1" applyFill="1" applyBorder="1" applyAlignment="1" applyProtection="1">
      <alignment horizontal="center" vertical="center"/>
      <protection locked="0"/>
    </xf>
    <xf numFmtId="164" fontId="16" fillId="3" borderId="57" xfId="0" applyNumberFormat="1" applyFont="1" applyFill="1" applyBorder="1" applyAlignment="1" applyProtection="1">
      <alignment horizontal="center" vertical="center"/>
      <protection locked="0"/>
    </xf>
    <xf numFmtId="0" fontId="0" fillId="0" borderId="56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" fillId="0" borderId="64" xfId="0" applyFont="1" applyBorder="1" applyAlignment="1" applyProtection="1">
      <alignment horizontal="center"/>
      <protection hidden="1"/>
    </xf>
    <xf numFmtId="0" fontId="4" fillId="2" borderId="65" xfId="2" applyFont="1" applyFill="1" applyBorder="1" applyAlignment="1">
      <alignment horizontal="center" vertical="center" wrapText="1"/>
    </xf>
    <xf numFmtId="0" fontId="4" fillId="2" borderId="66" xfId="2" applyFont="1" applyFill="1" applyBorder="1" applyAlignment="1">
      <alignment horizontal="center" vertical="center" wrapText="1"/>
    </xf>
    <xf numFmtId="0" fontId="4" fillId="2" borderId="67" xfId="2" applyFont="1" applyFill="1" applyBorder="1" applyAlignment="1">
      <alignment horizontal="center" vertical="center" wrapText="1"/>
    </xf>
    <xf numFmtId="0" fontId="4" fillId="2" borderId="68" xfId="2" applyFont="1" applyFill="1" applyBorder="1" applyAlignment="1">
      <alignment horizontal="center" vertical="center" wrapText="1"/>
    </xf>
    <xf numFmtId="2" fontId="4" fillId="2" borderId="65" xfId="2" applyNumberFormat="1" applyFont="1" applyFill="1" applyBorder="1" applyAlignment="1">
      <alignment horizontal="center" vertical="center" wrapText="1"/>
    </xf>
    <xf numFmtId="2" fontId="0" fillId="0" borderId="66" xfId="0" applyNumberFormat="1" applyBorder="1" applyAlignment="1">
      <alignment horizontal="center" vertical="center"/>
    </xf>
    <xf numFmtId="4" fontId="4" fillId="2" borderId="65" xfId="2" applyNumberFormat="1" applyFont="1" applyFill="1" applyBorder="1" applyAlignment="1">
      <alignment horizontal="center" vertical="center" wrapText="1"/>
    </xf>
    <xf numFmtId="4" fontId="0" fillId="0" borderId="66" xfId="0" applyNumberForma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" fontId="4" fillId="2" borderId="65" xfId="2" applyNumberFormat="1" applyFont="1" applyFill="1" applyBorder="1" applyAlignment="1">
      <alignment horizontal="center" vertical="center" wrapText="1"/>
    </xf>
    <xf numFmtId="1" fontId="0" fillId="0" borderId="66" xfId="0" applyNumberForma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1" fontId="4" fillId="2" borderId="69" xfId="2" applyNumberFormat="1" applyFont="1" applyFill="1" applyBorder="1" applyAlignment="1">
      <alignment horizontal="center" vertical="center" wrapText="1"/>
    </xf>
    <xf numFmtId="1" fontId="4" fillId="2" borderId="70" xfId="2" applyNumberFormat="1" applyFont="1" applyFill="1" applyBorder="1" applyAlignment="1">
      <alignment horizontal="center" vertical="center" wrapText="1"/>
    </xf>
    <xf numFmtId="1" fontId="4" fillId="2" borderId="71" xfId="2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5" fillId="0" borderId="4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/>
    </xf>
    <xf numFmtId="0" fontId="40" fillId="7" borderId="0" xfId="0" applyFont="1" applyFill="1" applyBorder="1" applyAlignment="1">
      <alignment horizontal="center" vertical="center" wrapText="1"/>
    </xf>
    <xf numFmtId="10" fontId="40" fillId="7" borderId="0" xfId="0" applyNumberFormat="1" applyFont="1" applyFill="1" applyBorder="1" applyAlignment="1">
      <alignment horizontal="right" vertical="center"/>
    </xf>
    <xf numFmtId="0" fontId="0" fillId="2" borderId="72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2" fillId="0" borderId="78" xfId="0" applyFont="1" applyBorder="1" applyAlignment="1" applyProtection="1">
      <alignment horizontal="left"/>
      <protection locked="0"/>
    </xf>
    <xf numFmtId="0" fontId="2" fillId="0" borderId="79" xfId="0" applyFont="1" applyBorder="1" applyAlignment="1" applyProtection="1">
      <alignment horizontal="left"/>
      <protection locked="0"/>
    </xf>
    <xf numFmtId="0" fontId="0" fillId="0" borderId="74" xfId="0" applyBorder="1" applyAlignment="1">
      <alignment horizontal="center"/>
    </xf>
    <xf numFmtId="0" fontId="0" fillId="0" borderId="30" xfId="0" applyBorder="1" applyAlignment="1">
      <alignment horizontal="center"/>
    </xf>
    <xf numFmtId="0" fontId="25" fillId="0" borderId="56" xfId="0" applyFont="1" applyBorder="1" applyAlignment="1" applyProtection="1">
      <alignment horizontal="center"/>
      <protection locked="0"/>
    </xf>
    <xf numFmtId="0" fontId="25" fillId="0" borderId="63" xfId="0" applyFont="1" applyBorder="1" applyAlignment="1" applyProtection="1">
      <alignment horizontal="center"/>
      <protection locked="0"/>
    </xf>
    <xf numFmtId="0" fontId="25" fillId="0" borderId="57" xfId="0" applyFont="1" applyBorder="1" applyAlignment="1" applyProtection="1">
      <alignment horizontal="center"/>
      <protection locked="0"/>
    </xf>
    <xf numFmtId="0" fontId="43" fillId="0" borderId="74" xfId="0" applyFont="1" applyBorder="1" applyAlignment="1">
      <alignment horizontal="center"/>
    </xf>
    <xf numFmtId="0" fontId="43" fillId="0" borderId="30" xfId="0" applyFont="1" applyBorder="1" applyAlignment="1">
      <alignment horizontal="center"/>
    </xf>
    <xf numFmtId="0" fontId="43" fillId="0" borderId="25" xfId="0" applyFont="1" applyBorder="1" applyAlignment="1">
      <alignment horizontal="center"/>
    </xf>
    <xf numFmtId="0" fontId="2" fillId="0" borderId="78" xfId="0" applyFont="1" applyBorder="1" applyAlignment="1" applyProtection="1">
      <alignment horizontal="center"/>
      <protection hidden="1"/>
    </xf>
    <xf numFmtId="0" fontId="2" fillId="0" borderId="80" xfId="0" applyFont="1" applyBorder="1" applyAlignment="1" applyProtection="1">
      <alignment horizontal="center"/>
      <protection hidden="1"/>
    </xf>
    <xf numFmtId="0" fontId="2" fillId="0" borderId="79" xfId="0" applyFont="1" applyBorder="1" applyAlignment="1" applyProtection="1">
      <alignment horizontal="center"/>
      <protection hidden="1"/>
    </xf>
    <xf numFmtId="0" fontId="44" fillId="11" borderId="81" xfId="0" applyFont="1" applyFill="1" applyBorder="1" applyAlignment="1">
      <alignment horizontal="center"/>
    </xf>
    <xf numFmtId="0" fontId="44" fillId="11" borderId="82" xfId="0" applyFont="1" applyFill="1" applyBorder="1" applyAlignment="1">
      <alignment horizontal="center"/>
    </xf>
    <xf numFmtId="0" fontId="44" fillId="11" borderId="68" xfId="0" applyFont="1" applyFill="1" applyBorder="1" applyAlignment="1">
      <alignment horizontal="center"/>
    </xf>
    <xf numFmtId="0" fontId="0" fillId="0" borderId="8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84" xfId="0" applyBorder="1" applyAlignment="1">
      <alignment horizontal="left" vertical="top" wrapText="1"/>
    </xf>
    <xf numFmtId="0" fontId="0" fillId="0" borderId="74" xfId="0" applyBorder="1" applyAlignment="1">
      <alignment horizontal="right"/>
    </xf>
    <xf numFmtId="0" fontId="0" fillId="0" borderId="85" xfId="0" applyBorder="1" applyAlignment="1">
      <alignment horizontal="right"/>
    </xf>
    <xf numFmtId="0" fontId="0" fillId="0" borderId="74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41" fillId="0" borderId="74" xfId="0" applyFont="1" applyBorder="1" applyAlignment="1">
      <alignment horizontal="center"/>
    </xf>
    <xf numFmtId="0" fontId="41" fillId="0" borderId="30" xfId="0" applyFont="1" applyBorder="1" applyAlignment="1">
      <alignment horizontal="center"/>
    </xf>
    <xf numFmtId="0" fontId="41" fillId="0" borderId="28" xfId="0" applyFont="1" applyBorder="1" applyAlignment="1">
      <alignment horizontal="center"/>
    </xf>
    <xf numFmtId="0" fontId="2" fillId="0" borderId="56" xfId="0" applyFont="1" applyBorder="1" applyAlignment="1" applyProtection="1">
      <alignment horizontal="center"/>
      <protection locked="0"/>
    </xf>
    <xf numFmtId="0" fontId="2" fillId="0" borderId="63" xfId="0" applyFont="1" applyBorder="1" applyAlignment="1" applyProtection="1">
      <alignment horizontal="center"/>
      <protection locked="0"/>
    </xf>
    <xf numFmtId="0" fontId="2" fillId="0" borderId="57" xfId="0" applyFont="1" applyBorder="1" applyAlignment="1" applyProtection="1">
      <alignment horizontal="center"/>
      <protection locked="0"/>
    </xf>
    <xf numFmtId="0" fontId="42" fillId="0" borderId="74" xfId="0" applyFont="1" applyBorder="1" applyAlignment="1">
      <alignment horizontal="left" wrapText="1"/>
    </xf>
    <xf numFmtId="0" fontId="42" fillId="0" borderId="30" xfId="0" applyFont="1" applyBorder="1" applyAlignment="1">
      <alignment horizontal="left" wrapText="1"/>
    </xf>
    <xf numFmtId="0" fontId="42" fillId="0" borderId="28" xfId="0" applyFont="1" applyBorder="1" applyAlignment="1">
      <alignment horizontal="left" wrapText="1"/>
    </xf>
  </cellXfs>
  <cellStyles count="4">
    <cellStyle name="40% - Énfasis1" xfId="1" builtinId="31"/>
    <cellStyle name="Énfasis2" xfId="2" builtinId="33"/>
    <cellStyle name="Euro" xfId="3"/>
    <cellStyle name="Normal" xfId="0" builtinId="0"/>
  </cellStyles>
  <dxfs count="9"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7" tint="0.39994506668294322"/>
      </font>
    </dxf>
    <dxf>
      <font>
        <color theme="7" tint="0.59996337778862885"/>
      </font>
    </dxf>
    <dxf>
      <font>
        <color theme="4" tint="0.79998168889431442"/>
      </font>
    </dxf>
    <dxf>
      <font>
        <color theme="0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361950</xdr:rowOff>
    </xdr:from>
    <xdr:to>
      <xdr:col>1</xdr:col>
      <xdr:colOff>2181225</xdr:colOff>
      <xdr:row>0</xdr:row>
      <xdr:rowOff>1028700</xdr:rowOff>
    </xdr:to>
    <xdr:pic>
      <xdr:nvPicPr>
        <xdr:cNvPr id="141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61950"/>
          <a:ext cx="1581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</xdr:colOff>
      <xdr:row>0</xdr:row>
      <xdr:rowOff>523875</xdr:rowOff>
    </xdr:from>
    <xdr:to>
      <xdr:col>3</xdr:col>
      <xdr:colOff>1533525</xdr:colOff>
      <xdr:row>0</xdr:row>
      <xdr:rowOff>952500</xdr:rowOff>
    </xdr:to>
    <xdr:pic>
      <xdr:nvPicPr>
        <xdr:cNvPr id="1415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523875"/>
          <a:ext cx="17716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342900</xdr:colOff>
      <xdr:row>0</xdr:row>
      <xdr:rowOff>333375</xdr:rowOff>
    </xdr:from>
    <xdr:to>
      <xdr:col>6</xdr:col>
      <xdr:colOff>381000</xdr:colOff>
      <xdr:row>0</xdr:row>
      <xdr:rowOff>1200150</xdr:rowOff>
    </xdr:to>
    <xdr:pic>
      <xdr:nvPicPr>
        <xdr:cNvPr id="1416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333375"/>
          <a:ext cx="10001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3448050</xdr:colOff>
      <xdr:row>0</xdr:row>
      <xdr:rowOff>209550</xdr:rowOff>
    </xdr:from>
    <xdr:to>
      <xdr:col>3</xdr:col>
      <xdr:colOff>542925</xdr:colOff>
      <xdr:row>0</xdr:row>
      <xdr:rowOff>876300</xdr:rowOff>
    </xdr:to>
    <xdr:pic>
      <xdr:nvPicPr>
        <xdr:cNvPr id="4585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209550"/>
          <a:ext cx="1581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152400</xdr:colOff>
      <xdr:row>0</xdr:row>
      <xdr:rowOff>371475</xdr:rowOff>
    </xdr:from>
    <xdr:to>
      <xdr:col>6</xdr:col>
      <xdr:colOff>114300</xdr:colOff>
      <xdr:row>0</xdr:row>
      <xdr:rowOff>800100</xdr:rowOff>
    </xdr:to>
    <xdr:pic>
      <xdr:nvPicPr>
        <xdr:cNvPr id="4586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371475"/>
          <a:ext cx="17716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171450</xdr:colOff>
      <xdr:row>0</xdr:row>
      <xdr:rowOff>180975</xdr:rowOff>
    </xdr:from>
    <xdr:to>
      <xdr:col>8</xdr:col>
      <xdr:colOff>419100</xdr:colOff>
      <xdr:row>0</xdr:row>
      <xdr:rowOff>1047750</xdr:rowOff>
    </xdr:to>
    <xdr:pic>
      <xdr:nvPicPr>
        <xdr:cNvPr id="458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180975"/>
          <a:ext cx="10001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171450</xdr:rowOff>
    </xdr:from>
    <xdr:to>
      <xdr:col>2</xdr:col>
      <xdr:colOff>733425</xdr:colOff>
      <xdr:row>0</xdr:row>
      <xdr:rowOff>838200</xdr:rowOff>
    </xdr:to>
    <xdr:pic>
      <xdr:nvPicPr>
        <xdr:cNvPr id="544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71450"/>
          <a:ext cx="1581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1524000</xdr:colOff>
      <xdr:row>0</xdr:row>
      <xdr:rowOff>333375</xdr:rowOff>
    </xdr:from>
    <xdr:to>
      <xdr:col>5</xdr:col>
      <xdr:colOff>342900</xdr:colOff>
      <xdr:row>0</xdr:row>
      <xdr:rowOff>762000</xdr:rowOff>
    </xdr:to>
    <xdr:pic>
      <xdr:nvPicPr>
        <xdr:cNvPr id="5448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333375"/>
          <a:ext cx="17716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447675</xdr:colOff>
      <xdr:row>0</xdr:row>
      <xdr:rowOff>142875</xdr:rowOff>
    </xdr:from>
    <xdr:to>
      <xdr:col>8</xdr:col>
      <xdr:colOff>38100</xdr:colOff>
      <xdr:row>0</xdr:row>
      <xdr:rowOff>1009650</xdr:rowOff>
    </xdr:to>
    <xdr:pic>
      <xdr:nvPicPr>
        <xdr:cNvPr id="544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42875"/>
          <a:ext cx="10001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44"/>
  <sheetViews>
    <sheetView topLeftCell="A16" workbookViewId="0">
      <selection activeCell="D29" sqref="D29"/>
    </sheetView>
  </sheetViews>
  <sheetFormatPr baseColWidth="10" defaultRowHeight="15" x14ac:dyDescent="0.25"/>
  <cols>
    <col min="1" max="1" width="3" style="2" bestFit="1" customWidth="1"/>
    <col min="2" max="2" width="42.7109375" customWidth="1"/>
    <col min="3" max="3" width="5.42578125" customWidth="1"/>
    <col min="4" max="4" width="27.5703125" style="1" bestFit="1" customWidth="1"/>
    <col min="5" max="5" width="9" style="1" customWidth="1"/>
    <col min="6" max="6" width="5.42578125" style="1" customWidth="1"/>
    <col min="7" max="7" width="16.42578125" style="2" customWidth="1"/>
    <col min="8" max="8" width="17.85546875" style="2" customWidth="1"/>
    <col min="9" max="9" width="3" customWidth="1"/>
    <col min="10" max="10" width="9.140625" bestFit="1" customWidth="1"/>
    <col min="11" max="11" width="7.42578125" customWidth="1"/>
    <col min="12" max="12" width="6.85546875" customWidth="1"/>
    <col min="13" max="13" width="7.28515625" bestFit="1" customWidth="1"/>
    <col min="14" max="14" width="8" customWidth="1"/>
    <col min="15" max="15" width="6.85546875" customWidth="1"/>
    <col min="16" max="16" width="36.42578125" customWidth="1"/>
    <col min="17" max="17" width="8.42578125" customWidth="1"/>
    <col min="18" max="18" width="6.85546875" customWidth="1"/>
    <col min="19" max="19" width="7.28515625" bestFit="1" customWidth="1"/>
    <col min="20" max="20" width="8.140625" customWidth="1"/>
    <col min="21" max="21" width="6.85546875" customWidth="1"/>
    <col min="22" max="22" width="7.28515625" bestFit="1" customWidth="1"/>
    <col min="23" max="23" width="9" customWidth="1"/>
    <col min="24" max="24" width="6.85546875" customWidth="1"/>
    <col min="25" max="25" width="7.28515625" bestFit="1" customWidth="1"/>
    <col min="26" max="26" width="7.140625" customWidth="1"/>
    <col min="27" max="27" width="6.85546875" customWidth="1"/>
    <col min="28" max="28" width="7.28515625" bestFit="1" customWidth="1"/>
    <col min="29" max="29" width="8.5703125" customWidth="1"/>
    <col min="30" max="30" width="6.85546875" customWidth="1"/>
    <col min="31" max="31" width="6.42578125" bestFit="1" customWidth="1"/>
    <col min="32" max="32" width="8.140625" customWidth="1"/>
    <col min="34" max="34" width="9" customWidth="1"/>
    <col min="35" max="35" width="8.5703125" customWidth="1"/>
    <col min="36" max="36" width="8.140625" customWidth="1"/>
  </cols>
  <sheetData>
    <row r="1" spans="1:36" ht="103.5" customHeight="1" x14ac:dyDescent="0.25">
      <c r="A1" s="222"/>
      <c r="B1" s="223"/>
      <c r="C1" s="223"/>
      <c r="D1" s="223"/>
      <c r="E1" s="223"/>
      <c r="F1" s="223"/>
      <c r="G1" s="223"/>
      <c r="H1" s="223"/>
      <c r="I1" s="224"/>
      <c r="J1" s="17"/>
      <c r="K1" s="17"/>
      <c r="L1" s="17"/>
      <c r="M1" s="130"/>
      <c r="N1" s="130"/>
      <c r="O1" s="130"/>
      <c r="P1" s="130"/>
      <c r="Q1" s="130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8"/>
    </row>
    <row r="2" spans="1:36" ht="15.75" thickBot="1" x14ac:dyDescent="0.3">
      <c r="A2" s="230"/>
      <c r="B2" s="231"/>
      <c r="C2" s="231"/>
      <c r="D2" s="231"/>
      <c r="E2" s="231"/>
      <c r="F2" s="231"/>
      <c r="G2" s="231"/>
      <c r="H2" s="231"/>
      <c r="I2" s="232"/>
      <c r="M2" s="129"/>
      <c r="N2" s="129"/>
      <c r="O2" s="129"/>
      <c r="P2" s="147"/>
      <c r="Q2" s="129"/>
    </row>
    <row r="3" spans="1:36" ht="15.75" thickBot="1" x14ac:dyDescent="0.3">
      <c r="A3" s="166"/>
      <c r="B3" s="167"/>
      <c r="C3" s="167"/>
      <c r="D3" s="167"/>
      <c r="E3" s="167"/>
      <c r="F3" s="167"/>
      <c r="G3" s="167"/>
      <c r="H3" s="167"/>
      <c r="I3" s="177"/>
      <c r="M3" s="129"/>
      <c r="N3" s="129"/>
      <c r="O3" s="129"/>
      <c r="P3" s="147"/>
      <c r="Q3" s="129"/>
    </row>
    <row r="4" spans="1:36" ht="24.95" customHeight="1" thickBot="1" x14ac:dyDescent="0.3">
      <c r="A4" s="168"/>
      <c r="B4" s="169" t="s">
        <v>70</v>
      </c>
      <c r="C4" s="170"/>
      <c r="D4" s="139" t="s">
        <v>108</v>
      </c>
      <c r="E4" s="171"/>
      <c r="F4" s="171"/>
      <c r="G4" s="171"/>
      <c r="H4" s="171"/>
      <c r="I4" s="176"/>
      <c r="M4" s="129"/>
      <c r="N4" s="129"/>
      <c r="O4" s="129"/>
      <c r="P4" s="147"/>
      <c r="Q4" s="129"/>
      <c r="T4" s="147"/>
    </row>
    <row r="5" spans="1:36" x14ac:dyDescent="0.25">
      <c r="A5" s="168"/>
      <c r="B5" s="171"/>
      <c r="C5" s="171"/>
      <c r="D5" s="171"/>
      <c r="E5" s="171"/>
      <c r="F5" s="171"/>
      <c r="G5" s="171"/>
      <c r="H5" s="171"/>
      <c r="I5" s="176"/>
      <c r="M5" s="129"/>
      <c r="N5" s="129"/>
      <c r="O5" s="129"/>
      <c r="P5" s="147"/>
      <c r="Q5" s="129"/>
      <c r="T5" s="87">
        <v>2017</v>
      </c>
    </row>
    <row r="6" spans="1:36" x14ac:dyDescent="0.25">
      <c r="A6" s="168"/>
      <c r="B6" s="171"/>
      <c r="C6" s="171"/>
      <c r="D6" s="171"/>
      <c r="E6" s="171"/>
      <c r="F6" s="171"/>
      <c r="G6" s="171"/>
      <c r="H6" s="171"/>
      <c r="I6" s="176"/>
      <c r="M6" s="129"/>
      <c r="N6" s="129"/>
      <c r="O6" s="129"/>
      <c r="P6" s="147"/>
      <c r="Q6" s="129"/>
      <c r="T6" s="87">
        <v>2018</v>
      </c>
    </row>
    <row r="7" spans="1:36" x14ac:dyDescent="0.25">
      <c r="A7" s="168"/>
      <c r="B7" s="171"/>
      <c r="C7" s="171"/>
      <c r="D7" s="171"/>
      <c r="E7" s="171"/>
      <c r="F7" s="171"/>
      <c r="G7" s="171"/>
      <c r="H7" s="171"/>
      <c r="I7" s="176"/>
      <c r="M7" s="129"/>
      <c r="N7" s="129"/>
      <c r="O7" s="129"/>
      <c r="P7" s="147"/>
      <c r="Q7" s="129"/>
      <c r="T7" s="87">
        <v>2019</v>
      </c>
    </row>
    <row r="8" spans="1:36" x14ac:dyDescent="0.25">
      <c r="A8" s="168"/>
      <c r="B8" s="171"/>
      <c r="C8" s="171"/>
      <c r="D8" s="171"/>
      <c r="E8" s="171"/>
      <c r="F8" s="171"/>
      <c r="G8" s="171"/>
      <c r="H8" s="171"/>
      <c r="I8" s="176"/>
      <c r="M8" s="129"/>
      <c r="N8" s="129"/>
      <c r="O8" s="129"/>
      <c r="P8" s="147"/>
      <c r="Q8" s="129"/>
      <c r="T8" s="87">
        <v>2020</v>
      </c>
    </row>
    <row r="9" spans="1:36" ht="15.75" thickBot="1" x14ac:dyDescent="0.3">
      <c r="A9" s="168"/>
      <c r="B9" s="171"/>
      <c r="C9" s="171"/>
      <c r="D9" s="171"/>
      <c r="E9" s="171"/>
      <c r="F9" s="171"/>
      <c r="G9" s="171"/>
      <c r="H9" s="171"/>
      <c r="I9" s="176"/>
      <c r="M9" s="129"/>
      <c r="N9" s="129"/>
      <c r="O9" s="129"/>
      <c r="P9" s="147"/>
      <c r="Q9" s="129"/>
      <c r="T9" s="87">
        <v>2021</v>
      </c>
    </row>
    <row r="10" spans="1:36" ht="24.95" customHeight="1" thickBot="1" x14ac:dyDescent="0.3">
      <c r="A10" s="168"/>
      <c r="B10" s="172" t="s">
        <v>20</v>
      </c>
      <c r="C10" s="172"/>
      <c r="D10" s="225"/>
      <c r="E10" s="226"/>
      <c r="F10" s="226"/>
      <c r="G10" s="226"/>
      <c r="H10" s="226"/>
      <c r="I10" s="227"/>
      <c r="M10" s="129"/>
      <c r="N10" s="129"/>
      <c r="O10" s="129"/>
      <c r="P10" s="128" t="s">
        <v>71</v>
      </c>
      <c r="Q10" s="129"/>
      <c r="T10" s="87">
        <v>2022</v>
      </c>
    </row>
    <row r="11" spans="1:36" ht="24.95" customHeight="1" thickBot="1" x14ac:dyDescent="0.3">
      <c r="A11" s="168"/>
      <c r="B11" s="172" t="s">
        <v>21</v>
      </c>
      <c r="C11" s="172"/>
      <c r="D11" s="138"/>
      <c r="E11" s="164"/>
      <c r="F11" s="164"/>
      <c r="G11" s="164"/>
      <c r="H11" s="164"/>
      <c r="I11" s="165"/>
      <c r="M11" s="129"/>
      <c r="N11" s="129"/>
      <c r="O11" s="129"/>
      <c r="P11" s="128" t="s">
        <v>72</v>
      </c>
      <c r="Q11" s="129"/>
      <c r="T11" s="87">
        <v>2023</v>
      </c>
    </row>
    <row r="12" spans="1:36" ht="24.95" customHeight="1" thickBot="1" x14ac:dyDescent="0.3">
      <c r="A12" s="168"/>
      <c r="B12" s="172" t="s">
        <v>22</v>
      </c>
      <c r="C12" s="172"/>
      <c r="D12" s="137"/>
      <c r="E12" s="164"/>
      <c r="F12" s="164"/>
      <c r="G12" s="164"/>
      <c r="H12" s="164"/>
      <c r="I12" s="165"/>
      <c r="M12" s="129"/>
      <c r="N12" s="129"/>
      <c r="O12" s="129"/>
      <c r="P12" s="151" t="s">
        <v>75</v>
      </c>
      <c r="Q12" s="129"/>
      <c r="T12" s="87">
        <v>2024</v>
      </c>
    </row>
    <row r="13" spans="1:36" ht="24.95" customHeight="1" thickBot="1" x14ac:dyDescent="0.3">
      <c r="A13" s="168"/>
      <c r="B13" s="172" t="s">
        <v>23</v>
      </c>
      <c r="C13" s="172"/>
      <c r="D13" s="233"/>
      <c r="E13" s="234"/>
      <c r="F13" s="234"/>
      <c r="G13" s="234"/>
      <c r="H13" s="234"/>
      <c r="I13" s="235"/>
      <c r="M13" s="129"/>
      <c r="N13" s="129"/>
      <c r="O13" s="129"/>
      <c r="P13" s="147"/>
      <c r="Q13" s="129"/>
      <c r="T13" s="87">
        <v>2025</v>
      </c>
    </row>
    <row r="14" spans="1:36" ht="24.95" customHeight="1" thickBot="1" x14ac:dyDescent="0.3">
      <c r="A14" s="168"/>
      <c r="B14" s="172" t="s">
        <v>74</v>
      </c>
      <c r="C14" s="172"/>
      <c r="D14" s="145"/>
      <c r="E14" s="164"/>
      <c r="F14" s="164"/>
      <c r="G14" s="164"/>
      <c r="H14" s="164"/>
      <c r="I14" s="165"/>
      <c r="M14" s="129"/>
      <c r="N14" s="129"/>
      <c r="O14" s="129"/>
      <c r="P14" s="147"/>
      <c r="Q14" s="129"/>
      <c r="T14" s="87">
        <v>2026</v>
      </c>
    </row>
    <row r="15" spans="1:36" ht="24.95" customHeight="1" thickBot="1" x14ac:dyDescent="0.3">
      <c r="A15" s="168"/>
      <c r="B15" s="172" t="s">
        <v>24</v>
      </c>
      <c r="C15" s="172"/>
      <c r="D15" s="136"/>
      <c r="E15" s="164"/>
      <c r="F15" s="164"/>
      <c r="G15" s="164"/>
      <c r="H15" s="164"/>
      <c r="I15" s="165"/>
      <c r="M15" s="129"/>
      <c r="N15" s="129"/>
      <c r="O15" s="129"/>
      <c r="P15" s="147"/>
      <c r="Q15" s="129"/>
      <c r="T15" s="87">
        <v>2027</v>
      </c>
    </row>
    <row r="16" spans="1:36" ht="24.95" customHeight="1" thickBot="1" x14ac:dyDescent="0.3">
      <c r="A16" s="168"/>
      <c r="B16" s="172" t="s">
        <v>25</v>
      </c>
      <c r="C16" s="172"/>
      <c r="D16" s="135"/>
      <c r="E16" s="164"/>
      <c r="F16" s="164"/>
      <c r="G16" s="164"/>
      <c r="H16" s="164"/>
      <c r="I16" s="165"/>
      <c r="M16" s="129"/>
      <c r="N16" s="129"/>
      <c r="O16" s="129"/>
      <c r="P16" s="147"/>
      <c r="Q16" s="129"/>
    </row>
    <row r="17" spans="1:17" ht="24.95" customHeight="1" thickBot="1" x14ac:dyDescent="0.3">
      <c r="A17" s="168"/>
      <c r="B17" s="172" t="s">
        <v>26</v>
      </c>
      <c r="C17" s="172"/>
      <c r="D17" s="134"/>
      <c r="E17" s="164"/>
      <c r="F17" s="164"/>
      <c r="G17" s="164"/>
      <c r="H17" s="164"/>
      <c r="I17" s="165"/>
      <c r="M17" s="129"/>
      <c r="N17" s="129"/>
      <c r="O17" s="129"/>
      <c r="P17" s="147"/>
      <c r="Q17" s="129"/>
    </row>
    <row r="18" spans="1:17" ht="24.95" customHeight="1" thickBot="1" x14ac:dyDescent="0.3">
      <c r="A18" s="168"/>
      <c r="B18" s="172" t="s">
        <v>27</v>
      </c>
      <c r="C18" s="172"/>
      <c r="D18" s="134"/>
      <c r="E18" s="164"/>
      <c r="F18" s="164"/>
      <c r="G18" s="164"/>
      <c r="H18" s="164"/>
      <c r="I18" s="165"/>
      <c r="M18" s="129"/>
      <c r="N18" s="129"/>
      <c r="O18" s="129"/>
      <c r="P18" s="87"/>
      <c r="Q18" s="129"/>
    </row>
    <row r="19" spans="1:17" ht="24.95" customHeight="1" thickBot="1" x14ac:dyDescent="0.3">
      <c r="A19" s="168"/>
      <c r="B19" s="173" t="s">
        <v>28</v>
      </c>
      <c r="C19" s="173"/>
      <c r="D19" s="239"/>
      <c r="E19" s="240"/>
      <c r="F19" s="241"/>
      <c r="G19" s="164"/>
      <c r="H19" s="164"/>
      <c r="I19" s="165"/>
      <c r="M19" s="129"/>
      <c r="N19" s="129"/>
      <c r="O19" s="129"/>
      <c r="P19" s="87"/>
      <c r="Q19" s="129"/>
    </row>
    <row r="20" spans="1:17" ht="24.95" customHeight="1" thickBot="1" x14ac:dyDescent="0.3">
      <c r="A20" s="168"/>
      <c r="B20" s="173" t="s">
        <v>29</v>
      </c>
      <c r="C20" s="173"/>
      <c r="D20" s="134"/>
      <c r="E20" s="242" t="s">
        <v>61</v>
      </c>
      <c r="F20" s="242"/>
      <c r="G20" s="243"/>
      <c r="H20" s="244"/>
      <c r="I20" s="165"/>
      <c r="M20" s="129"/>
      <c r="N20" s="129"/>
      <c r="O20" s="129"/>
      <c r="P20" s="87"/>
      <c r="Q20" s="129"/>
    </row>
    <row r="21" spans="1:17" ht="15.75" thickBot="1" x14ac:dyDescent="0.3">
      <c r="A21" s="174"/>
      <c r="B21" s="175"/>
      <c r="C21" s="175"/>
      <c r="D21" s="175"/>
      <c r="E21" s="175"/>
      <c r="F21" s="175"/>
      <c r="G21" s="175"/>
      <c r="H21" s="175"/>
      <c r="I21" s="187"/>
      <c r="M21" s="129"/>
      <c r="N21" s="129"/>
      <c r="O21" s="129"/>
      <c r="P21" s="78" t="s">
        <v>46</v>
      </c>
      <c r="Q21" s="129"/>
    </row>
    <row r="22" spans="1:17" x14ac:dyDescent="0.25">
      <c r="A22" s="166"/>
      <c r="B22" s="167"/>
      <c r="C22" s="167"/>
      <c r="D22" s="167"/>
      <c r="E22" s="167"/>
      <c r="F22" s="167"/>
      <c r="G22" s="167"/>
      <c r="H22" s="167"/>
      <c r="I22" s="177"/>
      <c r="M22" s="129"/>
      <c r="N22" s="129"/>
      <c r="O22" s="129"/>
      <c r="P22" s="78" t="s">
        <v>47</v>
      </c>
      <c r="Q22" s="129"/>
    </row>
    <row r="23" spans="1:17" x14ac:dyDescent="0.25">
      <c r="A23" s="168"/>
      <c r="B23" s="171"/>
      <c r="C23" s="171"/>
      <c r="D23" s="171"/>
      <c r="E23" s="171"/>
      <c r="F23" s="171"/>
      <c r="G23" s="171"/>
      <c r="H23" s="171"/>
      <c r="I23" s="176"/>
      <c r="M23" s="129"/>
      <c r="N23" s="129"/>
      <c r="O23" s="129"/>
      <c r="P23" s="78" t="s">
        <v>48</v>
      </c>
      <c r="Q23" s="129"/>
    </row>
    <row r="24" spans="1:17" x14ac:dyDescent="0.25">
      <c r="A24" s="168"/>
      <c r="B24" s="171"/>
      <c r="C24" s="171"/>
      <c r="D24" s="171"/>
      <c r="E24" s="171"/>
      <c r="F24" s="171"/>
      <c r="G24" s="171"/>
      <c r="H24" s="171"/>
      <c r="I24" s="176"/>
      <c r="M24" s="129"/>
      <c r="N24" s="129"/>
      <c r="O24" s="129"/>
      <c r="P24" s="78" t="s">
        <v>53</v>
      </c>
      <c r="Q24" s="129"/>
    </row>
    <row r="25" spans="1:17" ht="15.75" thickBot="1" x14ac:dyDescent="0.3">
      <c r="A25" s="168"/>
      <c r="B25" s="171"/>
      <c r="C25" s="171"/>
      <c r="D25" s="178" t="s">
        <v>30</v>
      </c>
      <c r="E25" s="171"/>
      <c r="F25" s="171"/>
      <c r="G25" s="171"/>
      <c r="H25" s="171"/>
      <c r="I25" s="176"/>
      <c r="M25" s="129"/>
      <c r="N25" s="129"/>
      <c r="O25" s="129"/>
      <c r="P25" s="78" t="s">
        <v>56</v>
      </c>
      <c r="Q25" s="129"/>
    </row>
    <row r="26" spans="1:17" ht="24.95" customHeight="1" thickBot="1" x14ac:dyDescent="0.3">
      <c r="A26" s="179"/>
      <c r="B26" s="180" t="s">
        <v>69</v>
      </c>
      <c r="C26" s="181"/>
      <c r="D26" s="140">
        <f>Justificación!Q30</f>
        <v>0</v>
      </c>
      <c r="E26" s="171"/>
      <c r="F26" s="171"/>
      <c r="G26" s="171"/>
      <c r="H26" s="171"/>
      <c r="I26" s="176"/>
      <c r="M26" s="129"/>
      <c r="N26" s="129"/>
      <c r="O26" s="129"/>
      <c r="P26" s="129"/>
      <c r="Q26" s="129"/>
    </row>
    <row r="27" spans="1:17" ht="24.95" customHeight="1" thickBot="1" x14ac:dyDescent="0.3">
      <c r="A27" s="179"/>
      <c r="B27" s="182" t="s">
        <v>68</v>
      </c>
      <c r="C27" s="181"/>
      <c r="D27" s="140">
        <f>IF(D18&gt;=D17,0,D26-D18)</f>
        <v>0</v>
      </c>
      <c r="E27" s="171"/>
      <c r="F27" s="171"/>
      <c r="G27" s="171"/>
      <c r="H27" s="171"/>
      <c r="I27" s="176"/>
      <c r="M27" s="129"/>
      <c r="N27" s="129"/>
      <c r="O27" s="129"/>
      <c r="P27" s="129"/>
      <c r="Q27" s="129"/>
    </row>
    <row r="28" spans="1:17" ht="24.95" customHeight="1" thickBot="1" x14ac:dyDescent="0.3">
      <c r="A28" s="168"/>
      <c r="B28" s="183" t="s">
        <v>64</v>
      </c>
      <c r="C28" s="171"/>
      <c r="D28" s="141">
        <f>IF(D18-D26&lt;0,0,D18-D26)</f>
        <v>0</v>
      </c>
      <c r="E28" s="171"/>
      <c r="F28" s="171"/>
      <c r="G28" s="171"/>
      <c r="H28" s="171"/>
      <c r="I28" s="176"/>
      <c r="M28" s="129"/>
      <c r="N28" s="129"/>
      <c r="O28" s="129"/>
      <c r="P28" s="129"/>
      <c r="Q28" s="129"/>
    </row>
    <row r="29" spans="1:17" ht="24.95" customHeight="1" thickBot="1" x14ac:dyDescent="0.3">
      <c r="A29" s="168"/>
      <c r="B29" s="184" t="s">
        <v>62</v>
      </c>
      <c r="C29" s="171"/>
      <c r="D29" s="142">
        <f>IF(D28-D20&lt;0,0,D28-D20)</f>
        <v>0</v>
      </c>
      <c r="E29" s="171"/>
      <c r="F29" s="171"/>
      <c r="G29" s="171"/>
      <c r="H29" s="171"/>
      <c r="I29" s="176"/>
      <c r="M29" s="129"/>
      <c r="N29" s="129"/>
      <c r="O29" s="129"/>
      <c r="P29" s="129"/>
      <c r="Q29" s="129"/>
    </row>
    <row r="30" spans="1:17" ht="24.95" customHeight="1" thickBot="1" x14ac:dyDescent="0.3">
      <c r="A30" s="168"/>
      <c r="B30" s="185" t="s">
        <v>63</v>
      </c>
      <c r="C30" s="171"/>
      <c r="D30" s="143">
        <f>IF(D28-D20&gt;0,0,D20-D28)</f>
        <v>0</v>
      </c>
      <c r="E30" s="171"/>
      <c r="F30" s="171"/>
      <c r="G30" s="171"/>
      <c r="H30" s="171"/>
      <c r="I30" s="176"/>
      <c r="M30" s="129"/>
      <c r="N30" s="129"/>
      <c r="O30" s="129"/>
      <c r="P30" s="129"/>
      <c r="Q30" s="129"/>
    </row>
    <row r="31" spans="1:17" ht="15.75" thickBot="1" x14ac:dyDescent="0.3">
      <c r="A31" s="174"/>
      <c r="B31" s="186"/>
      <c r="C31" s="175"/>
      <c r="D31" s="175"/>
      <c r="E31" s="175"/>
      <c r="F31" s="175"/>
      <c r="G31" s="175"/>
      <c r="H31" s="175"/>
      <c r="I31" s="187"/>
      <c r="M31" s="129"/>
      <c r="N31" s="129"/>
      <c r="O31" s="129"/>
      <c r="P31" s="129"/>
      <c r="Q31" s="129"/>
    </row>
    <row r="32" spans="1:17" x14ac:dyDescent="0.25">
      <c r="A32" s="166"/>
      <c r="B32" s="188"/>
      <c r="C32" s="167"/>
      <c r="D32" s="167"/>
      <c r="E32" s="167"/>
      <c r="F32" s="167"/>
      <c r="G32" s="167"/>
      <c r="H32" s="167"/>
      <c r="I32" s="177"/>
      <c r="M32" s="129"/>
      <c r="N32" s="129"/>
      <c r="O32" s="129"/>
      <c r="P32" s="129"/>
      <c r="Q32" s="129"/>
    </row>
    <row r="33" spans="1:17" x14ac:dyDescent="0.25">
      <c r="A33" s="168"/>
      <c r="B33" s="189"/>
      <c r="C33" s="171"/>
      <c r="D33" s="171"/>
      <c r="E33" s="171"/>
      <c r="F33" s="171"/>
      <c r="G33" s="171"/>
      <c r="H33" s="171"/>
      <c r="I33" s="176"/>
      <c r="M33" s="129"/>
      <c r="N33" s="129"/>
      <c r="O33" s="129"/>
      <c r="P33" s="129"/>
      <c r="Q33" s="129"/>
    </row>
    <row r="34" spans="1:17" ht="15.75" thickBot="1" x14ac:dyDescent="0.3">
      <c r="A34" s="168"/>
      <c r="B34" s="189"/>
      <c r="C34" s="171"/>
      <c r="D34" s="171"/>
      <c r="E34" s="171"/>
      <c r="F34" s="171"/>
      <c r="G34" s="171"/>
      <c r="H34" s="171"/>
      <c r="I34" s="176"/>
      <c r="M34" s="129"/>
      <c r="N34" s="129"/>
      <c r="O34" s="129"/>
      <c r="P34" s="129"/>
      <c r="Q34" s="129"/>
    </row>
    <row r="35" spans="1:17" ht="19.5" customHeight="1" thickBot="1" x14ac:dyDescent="0.3">
      <c r="A35" s="168"/>
      <c r="B35" s="171" t="s">
        <v>32</v>
      </c>
      <c r="C35" s="236"/>
      <c r="D35" s="237"/>
      <c r="E35" s="238"/>
      <c r="F35" s="190"/>
      <c r="G35" s="217" t="s">
        <v>73</v>
      </c>
      <c r="H35" s="217"/>
      <c r="I35" s="176"/>
      <c r="M35" s="129"/>
      <c r="N35" s="129"/>
      <c r="O35" s="129"/>
      <c r="P35" s="129"/>
      <c r="Q35" s="129"/>
    </row>
    <row r="36" spans="1:17" ht="20.25" customHeight="1" thickBot="1" x14ac:dyDescent="0.3">
      <c r="A36" s="168"/>
      <c r="B36" s="171" t="s">
        <v>33</v>
      </c>
      <c r="C36" s="236"/>
      <c r="D36" s="237"/>
      <c r="E36" s="238"/>
      <c r="F36" s="171"/>
      <c r="G36" s="215"/>
      <c r="H36" s="216"/>
      <c r="I36" s="176"/>
      <c r="M36" s="129"/>
      <c r="N36" s="129"/>
      <c r="O36" s="129"/>
      <c r="P36" s="129"/>
      <c r="Q36" s="129"/>
    </row>
    <row r="37" spans="1:17" x14ac:dyDescent="0.25">
      <c r="A37" s="168"/>
      <c r="B37" s="171"/>
      <c r="C37" s="171"/>
      <c r="D37" s="171"/>
      <c r="E37" s="171"/>
      <c r="F37" s="171"/>
      <c r="G37" s="171"/>
      <c r="H37" s="171"/>
      <c r="I37" s="176"/>
      <c r="M37" s="129"/>
      <c r="N37" s="129"/>
      <c r="O37" s="129"/>
      <c r="P37" s="129"/>
      <c r="Q37" s="129"/>
    </row>
    <row r="38" spans="1:17" x14ac:dyDescent="0.25">
      <c r="A38" s="168"/>
      <c r="B38" s="171"/>
      <c r="C38" s="171"/>
      <c r="D38" s="171"/>
      <c r="E38" s="171"/>
      <c r="F38" s="171"/>
      <c r="G38" s="171"/>
      <c r="H38" s="171"/>
      <c r="I38" s="176"/>
      <c r="M38" s="129"/>
      <c r="N38" s="129"/>
      <c r="O38" s="129"/>
      <c r="P38" s="129"/>
      <c r="Q38" s="129"/>
    </row>
    <row r="39" spans="1:17" x14ac:dyDescent="0.25">
      <c r="A39" s="168"/>
      <c r="B39" s="171"/>
      <c r="C39" s="171"/>
      <c r="D39" s="171"/>
      <c r="E39" s="171"/>
      <c r="F39" s="171"/>
      <c r="G39" s="171"/>
      <c r="H39" s="171"/>
      <c r="I39" s="176"/>
      <c r="M39" s="129"/>
      <c r="N39" s="129"/>
      <c r="O39" s="129"/>
      <c r="P39" s="129"/>
      <c r="Q39" s="129"/>
    </row>
    <row r="40" spans="1:17" x14ac:dyDescent="0.25">
      <c r="A40" s="168"/>
      <c r="B40" s="171"/>
      <c r="C40" s="171"/>
      <c r="D40" s="191" t="s">
        <v>37</v>
      </c>
      <c r="E40" s="171"/>
      <c r="F40" s="220" t="s">
        <v>37</v>
      </c>
      <c r="G40" s="220"/>
      <c r="H40" s="220"/>
      <c r="I40" s="221"/>
      <c r="M40" s="129"/>
      <c r="N40" s="129"/>
      <c r="O40" s="129"/>
      <c r="P40" s="129"/>
      <c r="Q40" s="129"/>
    </row>
    <row r="41" spans="1:17" x14ac:dyDescent="0.25">
      <c r="A41" s="168"/>
      <c r="B41" s="171"/>
      <c r="C41" s="171"/>
      <c r="D41" s="171"/>
      <c r="E41" s="171"/>
      <c r="F41" s="171"/>
      <c r="G41" s="171"/>
      <c r="H41" s="171"/>
      <c r="I41" s="176"/>
      <c r="M41" s="129"/>
      <c r="N41" s="129"/>
      <c r="O41" s="129"/>
      <c r="P41" s="129"/>
      <c r="Q41" s="129"/>
    </row>
    <row r="42" spans="1:17" x14ac:dyDescent="0.25">
      <c r="A42" s="168"/>
      <c r="B42" s="171"/>
      <c r="C42" s="171"/>
      <c r="D42" s="171"/>
      <c r="E42" s="171"/>
      <c r="F42" s="171"/>
      <c r="G42" s="171"/>
      <c r="H42" s="171"/>
      <c r="I42" s="176"/>
      <c r="M42" s="129"/>
      <c r="N42" s="129"/>
      <c r="O42" s="129"/>
      <c r="P42" s="129"/>
      <c r="Q42" s="129"/>
    </row>
    <row r="43" spans="1:17" ht="15.75" thickBot="1" x14ac:dyDescent="0.3">
      <c r="A43" s="174"/>
      <c r="B43" s="127" t="s">
        <v>38</v>
      </c>
      <c r="C43" s="175" t="s">
        <v>50</v>
      </c>
      <c r="D43" s="228">
        <f>C35</f>
        <v>0</v>
      </c>
      <c r="E43" s="229"/>
      <c r="F43" s="175" t="s">
        <v>31</v>
      </c>
      <c r="G43" s="218"/>
      <c r="H43" s="219"/>
      <c r="I43" s="187"/>
      <c r="M43" s="129"/>
      <c r="N43" s="129"/>
      <c r="O43" s="129"/>
      <c r="P43" s="129"/>
      <c r="Q43" s="129"/>
    </row>
    <row r="44" spans="1:17" x14ac:dyDescent="0.25">
      <c r="M44" s="129"/>
      <c r="N44" s="129"/>
      <c r="O44" s="129"/>
      <c r="P44" s="129"/>
      <c r="Q44" s="129"/>
    </row>
  </sheetData>
  <sheetProtection password="CC0A" sheet="1"/>
  <mergeCells count="14">
    <mergeCell ref="G36:H36"/>
    <mergeCell ref="G35:H35"/>
    <mergeCell ref="G43:H43"/>
    <mergeCell ref="F40:I40"/>
    <mergeCell ref="A1:I1"/>
    <mergeCell ref="D10:I10"/>
    <mergeCell ref="D43:E43"/>
    <mergeCell ref="A2:I2"/>
    <mergeCell ref="D13:I13"/>
    <mergeCell ref="C36:E36"/>
    <mergeCell ref="C35:E35"/>
    <mergeCell ref="D19:F19"/>
    <mergeCell ref="E20:F20"/>
    <mergeCell ref="G20:H20"/>
  </mergeCells>
  <phoneticPr fontId="7" type="noConversion"/>
  <conditionalFormatting sqref="D29">
    <cfRule type="cellIs" dxfId="8" priority="3" stopIfTrue="1" operator="lessThan">
      <formula>0</formula>
    </cfRule>
  </conditionalFormatting>
  <conditionalFormatting sqref="D30">
    <cfRule type="cellIs" dxfId="7" priority="1" stopIfTrue="1" operator="lessThan">
      <formula>0</formula>
    </cfRule>
  </conditionalFormatting>
  <dataValidations count="3">
    <dataValidation type="list" allowBlank="1" showInputMessage="1" showErrorMessage="1" sqref="D12">
      <formula1>$P$9:$P$12</formula1>
    </dataValidation>
    <dataValidation type="list" allowBlank="1" showInputMessage="1" showErrorMessage="1" sqref="G36:H36">
      <formula1>$P$20:$P$25</formula1>
    </dataValidation>
    <dataValidation type="list" allowBlank="1" showInputMessage="1" showErrorMessage="1" sqref="D14">
      <formula1>$T$5:$T$15</formula1>
    </dataValidation>
  </dataValidations>
  <printOptions horizontalCentered="1"/>
  <pageMargins left="0.31496062992125984" right="0.23622047244094491" top="0.74803149606299213" bottom="0.74803149606299213" header="0.31496062992125984" footer="0.31496062992125984"/>
  <pageSetup paperSize="9" scale="7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54"/>
  <sheetViews>
    <sheetView tabSelected="1" workbookViewId="0">
      <selection activeCell="Q5" sqref="Q5:Q8"/>
    </sheetView>
  </sheetViews>
  <sheetFormatPr baseColWidth="10" defaultRowHeight="15" x14ac:dyDescent="0.25"/>
  <cols>
    <col min="1" max="1" width="3" style="20" bestFit="1" customWidth="1"/>
    <col min="2" max="2" width="15.5703125" customWidth="1"/>
    <col min="3" max="3" width="67.28515625" customWidth="1"/>
    <col min="4" max="4" width="8.7109375" style="1" customWidth="1"/>
    <col min="5" max="5" width="9" style="1" customWidth="1"/>
    <col min="6" max="6" width="27.140625" style="51" customWidth="1"/>
    <col min="7" max="7" width="8.85546875" style="57" customWidth="1"/>
    <col min="8" max="8" width="11.28515625" style="20" customWidth="1"/>
    <col min="9" max="9" width="12.140625" style="20" customWidth="1"/>
    <col min="10" max="10" width="9.28515625" style="20" customWidth="1"/>
    <col min="11" max="11" width="8.7109375" style="160" customWidth="1"/>
    <col min="12" max="12" width="8.28515625" style="26" customWidth="1"/>
    <col min="13" max="14" width="8.5703125" style="26" customWidth="1"/>
    <col min="15" max="16" width="11.140625" style="26" customWidth="1"/>
    <col min="17" max="17" width="12.140625" style="42" customWidth="1"/>
    <col min="20" max="20" width="11.42578125" style="29"/>
    <col min="25" max="25" width="12.140625" bestFit="1" customWidth="1"/>
    <col min="29" max="29" width="11.42578125" style="147"/>
  </cols>
  <sheetData>
    <row r="1" spans="1:35" ht="103.5" customHeight="1" thickBot="1" x14ac:dyDescent="0.3">
      <c r="A1" s="245"/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S1" s="147"/>
      <c r="T1" s="148"/>
      <c r="U1" s="147"/>
      <c r="V1" s="147"/>
      <c r="W1" s="147"/>
      <c r="X1" s="147"/>
    </row>
    <row r="2" spans="1:35" ht="15.75" thickBot="1" x14ac:dyDescent="0.3">
      <c r="A2" s="90"/>
      <c r="B2" s="91" t="s">
        <v>6</v>
      </c>
      <c r="C2" s="247" t="str">
        <f>IF(resumen!D10="","",resumen!D10)</f>
        <v/>
      </c>
      <c r="D2" s="247"/>
      <c r="E2" s="247"/>
      <c r="F2" s="247"/>
      <c r="G2" s="247"/>
      <c r="H2" s="247"/>
      <c r="I2" s="247"/>
      <c r="J2" s="152"/>
      <c r="K2" s="153"/>
      <c r="L2" s="92"/>
      <c r="M2" s="92"/>
      <c r="N2" s="92"/>
      <c r="O2" s="92"/>
      <c r="P2" s="92"/>
      <c r="Q2" s="161"/>
      <c r="S2" s="149"/>
      <c r="T2" s="150"/>
      <c r="U2" s="149"/>
      <c r="V2" s="149"/>
      <c r="W2" s="149"/>
      <c r="X2" s="149"/>
      <c r="Y2" s="78"/>
      <c r="Z2" s="78"/>
      <c r="AA2" s="78"/>
    </row>
    <row r="3" spans="1:35" ht="15.75" thickBot="1" x14ac:dyDescent="0.3">
      <c r="A3" s="93"/>
      <c r="B3" s="12" t="s">
        <v>7</v>
      </c>
      <c r="C3" s="89" t="str">
        <f>IF(resumen!D4="","",resumen!D4)</f>
        <v>2023-02-63-00XX</v>
      </c>
      <c r="D3" s="14"/>
      <c r="E3" s="13"/>
      <c r="F3" s="47"/>
      <c r="G3" s="52"/>
      <c r="H3" s="21"/>
      <c r="I3" s="21"/>
      <c r="J3" s="21"/>
      <c r="K3" s="154"/>
      <c r="L3" s="23"/>
      <c r="M3" s="23"/>
      <c r="N3" s="23"/>
      <c r="O3" s="23"/>
      <c r="P3" s="23"/>
      <c r="Q3" s="37"/>
      <c r="S3" s="149"/>
      <c r="T3" s="150"/>
      <c r="U3" s="149" t="str">
        <f>IF(resumen!D14="2017",AA9,IF(resumen!D14="2018",Z9,""))</f>
        <v/>
      </c>
      <c r="V3" s="149"/>
      <c r="W3" s="149"/>
      <c r="X3" s="149"/>
      <c r="Y3" s="78"/>
      <c r="Z3" s="78"/>
      <c r="AA3" s="78"/>
    </row>
    <row r="4" spans="1:35" ht="15.75" thickBot="1" x14ac:dyDescent="0.3">
      <c r="A4" s="94"/>
      <c r="B4" s="95"/>
      <c r="C4" s="95"/>
      <c r="D4" s="96"/>
      <c r="E4" s="96"/>
      <c r="F4" s="97"/>
      <c r="G4" s="98"/>
      <c r="H4" s="99"/>
      <c r="I4" s="99"/>
      <c r="J4" s="99"/>
      <c r="K4" s="155"/>
      <c r="L4" s="100"/>
      <c r="M4" s="100"/>
      <c r="N4" s="100"/>
      <c r="O4" s="100"/>
      <c r="P4" s="100"/>
      <c r="Q4" s="101"/>
      <c r="S4" s="149"/>
      <c r="T4" s="150"/>
      <c r="U4" s="149"/>
      <c r="V4" s="149"/>
      <c r="W4" s="149"/>
      <c r="X4" s="149"/>
      <c r="Y4" s="149"/>
      <c r="Z4" s="149"/>
      <c r="AA4" s="149"/>
      <c r="AB4" s="147"/>
      <c r="AD4" s="147"/>
      <c r="AE4" s="147"/>
      <c r="AF4" s="147"/>
      <c r="AG4" s="147"/>
      <c r="AH4" s="147"/>
      <c r="AI4" s="147"/>
    </row>
    <row r="5" spans="1:35" ht="15" customHeight="1" thickBot="1" x14ac:dyDescent="0.3">
      <c r="A5" s="272"/>
      <c r="B5" s="248" t="s">
        <v>0</v>
      </c>
      <c r="C5" s="250" t="s">
        <v>1</v>
      </c>
      <c r="D5" s="248" t="s">
        <v>5</v>
      </c>
      <c r="E5" s="248" t="s">
        <v>2</v>
      </c>
      <c r="F5" s="248" t="s">
        <v>8</v>
      </c>
      <c r="G5" s="264" t="s">
        <v>110</v>
      </c>
      <c r="H5" s="248" t="s">
        <v>3</v>
      </c>
      <c r="I5" s="248" t="s">
        <v>4</v>
      </c>
      <c r="J5" s="259" t="s">
        <v>35</v>
      </c>
      <c r="K5" s="259" t="s">
        <v>84</v>
      </c>
      <c r="L5" s="252" t="s">
        <v>113</v>
      </c>
      <c r="M5" s="252" t="s">
        <v>76</v>
      </c>
      <c r="N5" s="252" t="s">
        <v>107</v>
      </c>
      <c r="O5" s="252" t="s">
        <v>115</v>
      </c>
      <c r="P5" s="252" t="s">
        <v>114</v>
      </c>
      <c r="Q5" s="254" t="s">
        <v>106</v>
      </c>
      <c r="S5" s="202"/>
      <c r="T5" s="201"/>
      <c r="U5" s="202"/>
      <c r="V5" s="202"/>
      <c r="W5" s="202"/>
      <c r="X5" s="202"/>
      <c r="Y5" s="202"/>
      <c r="Z5" s="202"/>
      <c r="AA5" s="202"/>
      <c r="AB5" s="203"/>
      <c r="AC5" s="203"/>
      <c r="AD5" s="203"/>
      <c r="AE5" s="87"/>
      <c r="AF5" s="87"/>
      <c r="AG5" s="147"/>
      <c r="AH5" s="147"/>
      <c r="AI5" s="147"/>
    </row>
    <row r="6" spans="1:35" ht="27.75" customHeight="1" thickBot="1" x14ac:dyDescent="0.3">
      <c r="A6" s="273"/>
      <c r="B6" s="249"/>
      <c r="C6" s="251"/>
      <c r="D6" s="249"/>
      <c r="E6" s="249"/>
      <c r="F6" s="249"/>
      <c r="G6" s="265"/>
      <c r="H6" s="263"/>
      <c r="I6" s="263"/>
      <c r="J6" s="260"/>
      <c r="K6" s="260"/>
      <c r="L6" s="253"/>
      <c r="M6" s="253"/>
      <c r="N6" s="253"/>
      <c r="O6" s="253"/>
      <c r="P6" s="253"/>
      <c r="Q6" s="255"/>
      <c r="S6" s="202"/>
      <c r="T6" s="201"/>
      <c r="U6" s="202"/>
      <c r="V6" s="202"/>
      <c r="W6" s="202"/>
      <c r="X6" s="202"/>
      <c r="Y6" s="202"/>
      <c r="Z6" s="202"/>
      <c r="AA6" s="202"/>
      <c r="AB6" s="203"/>
      <c r="AC6" s="203"/>
      <c r="AD6" s="203"/>
      <c r="AE6" s="87"/>
      <c r="AF6" s="87"/>
      <c r="AG6" s="147"/>
      <c r="AH6" s="147"/>
      <c r="AI6" s="147"/>
    </row>
    <row r="7" spans="1:35" ht="15" customHeight="1" thickBot="1" x14ac:dyDescent="0.3">
      <c r="A7" s="273"/>
      <c r="B7" s="249"/>
      <c r="C7" s="251"/>
      <c r="D7" s="249"/>
      <c r="E7" s="249"/>
      <c r="F7" s="249"/>
      <c r="G7" s="265"/>
      <c r="H7" s="263" t="s">
        <v>3</v>
      </c>
      <c r="I7" s="263"/>
      <c r="J7" s="260"/>
      <c r="K7" s="260"/>
      <c r="L7" s="253"/>
      <c r="M7" s="253"/>
      <c r="N7" s="253"/>
      <c r="O7" s="253"/>
      <c r="P7" s="253"/>
      <c r="Q7" s="255"/>
      <c r="S7" s="202"/>
      <c r="T7" s="201"/>
      <c r="U7" s="202"/>
      <c r="V7" s="202"/>
      <c r="W7" s="202"/>
      <c r="X7" s="202"/>
      <c r="Y7" s="202"/>
      <c r="Z7" s="202"/>
      <c r="AA7" s="202"/>
      <c r="AB7" s="203"/>
      <c r="AC7" s="203"/>
      <c r="AD7" s="203"/>
      <c r="AE7" s="203"/>
      <c r="AF7" s="203"/>
      <c r="AG7" s="147"/>
      <c r="AH7" s="147"/>
      <c r="AI7" s="147"/>
    </row>
    <row r="8" spans="1:35" ht="45.75" thickBot="1" x14ac:dyDescent="0.3">
      <c r="A8" s="273"/>
      <c r="B8" s="249"/>
      <c r="C8" s="251"/>
      <c r="D8" s="249"/>
      <c r="E8" s="249"/>
      <c r="F8" s="249"/>
      <c r="G8" s="266"/>
      <c r="H8" s="263" t="s">
        <v>3</v>
      </c>
      <c r="I8" s="263"/>
      <c r="J8" s="260"/>
      <c r="K8" s="260"/>
      <c r="L8" s="253"/>
      <c r="M8" s="253"/>
      <c r="N8" s="253"/>
      <c r="O8" s="253"/>
      <c r="P8" s="253"/>
      <c r="Q8" s="255"/>
      <c r="S8" s="202"/>
      <c r="T8" s="201"/>
      <c r="U8" s="202"/>
      <c r="V8" s="202"/>
      <c r="W8" s="202"/>
      <c r="X8" s="204"/>
      <c r="Y8" s="211" t="s">
        <v>77</v>
      </c>
      <c r="Z8" s="270"/>
      <c r="AA8" s="270"/>
      <c r="AB8" s="211" t="s">
        <v>78</v>
      </c>
      <c r="AC8" s="211" t="s">
        <v>79</v>
      </c>
      <c r="AD8" s="212"/>
      <c r="AE8" s="203"/>
      <c r="AF8" s="203"/>
      <c r="AG8" s="147"/>
      <c r="AH8" s="147"/>
      <c r="AI8" s="147"/>
    </row>
    <row r="9" spans="1:35" s="33" customFormat="1" x14ac:dyDescent="0.25">
      <c r="A9" s="102">
        <v>1</v>
      </c>
      <c r="B9" s="32"/>
      <c r="C9" s="32"/>
      <c r="D9" s="4"/>
      <c r="E9" s="22"/>
      <c r="F9" s="46"/>
      <c r="G9" s="53"/>
      <c r="H9" s="3"/>
      <c r="I9" s="3"/>
      <c r="J9" s="192" t="str">
        <f t="shared" ref="J9:J29" si="0">IF(H9="","",(DAYS360(H9,I9)+1)/30)</f>
        <v/>
      </c>
      <c r="K9" s="192" t="str">
        <f t="shared" ref="K9:K29" si="1">IF(H9="","",IF(DAYS360(H9,I9)+1&gt;270,270,DAYS360(H9,I9)+1))</f>
        <v/>
      </c>
      <c r="L9" s="163"/>
      <c r="M9" s="192" t="str">
        <f>IF(K9="","",SUM(K9-L9))</f>
        <v/>
      </c>
      <c r="N9" s="197"/>
      <c r="O9" s="214"/>
      <c r="P9" s="195"/>
      <c r="Q9" s="193" t="str">
        <f>IF(G9=1,$AD$9*M9*E9*N9+O9,IF(G9=2,$AD$10*M9*E9*N9+O9,IF(G9=3,$AD$11*M9*E9*N9+O9,IF(G9=4,$AD$12*M9*E9*N9+O9,IF(G9="","")))))</f>
        <v/>
      </c>
      <c r="S9" s="205" t="str">
        <f t="shared" ref="S9:S29" si="2">IF(H9="","",DATEDIF(H9,I9,"m")*30+DATEDIF(H9,I9,"md")+1)</f>
        <v/>
      </c>
      <c r="T9" s="205">
        <f>IF(S9="",0,S9/30)</f>
        <v>0</v>
      </c>
      <c r="U9" s="205" t="b">
        <f>IF(G9=1,L9*AD9,IF(G9=2,L9*AD10,IF(G9=3,L9*AD11)))</f>
        <v>0</v>
      </c>
      <c r="V9" s="205"/>
      <c r="W9" s="205"/>
      <c r="X9" s="204" t="s">
        <v>80</v>
      </c>
      <c r="Y9" s="206">
        <f>24054.54/12</f>
        <v>2004.5450000000001</v>
      </c>
      <c r="Z9" s="271"/>
      <c r="AA9" s="207"/>
      <c r="AB9" s="204" t="s">
        <v>80</v>
      </c>
      <c r="AC9" s="206">
        <v>2637.9812200000001</v>
      </c>
      <c r="AD9" s="213">
        <f>SUM(AC9/30)</f>
        <v>87.93270733333334</v>
      </c>
      <c r="AE9" s="208"/>
      <c r="AF9" s="208">
        <v>2042.04</v>
      </c>
      <c r="AG9" s="198"/>
      <c r="AH9" s="198"/>
      <c r="AI9" s="198"/>
    </row>
    <row r="10" spans="1:35" s="33" customFormat="1" x14ac:dyDescent="0.25">
      <c r="A10" s="102">
        <f t="shared" ref="A10:A29" si="3">SUM(A9+1)</f>
        <v>2</v>
      </c>
      <c r="B10" s="32"/>
      <c r="C10" s="35"/>
      <c r="D10" s="4"/>
      <c r="E10" s="22"/>
      <c r="F10" s="46"/>
      <c r="G10" s="53"/>
      <c r="H10" s="3"/>
      <c r="I10" s="3"/>
      <c r="J10" s="192" t="str">
        <f t="shared" si="0"/>
        <v/>
      </c>
      <c r="K10" s="192" t="str">
        <f t="shared" si="1"/>
        <v/>
      </c>
      <c r="L10" s="163"/>
      <c r="M10" s="192" t="str">
        <f>IF(K10="","",SUM(K10-L10))</f>
        <v/>
      </c>
      <c r="N10" s="197"/>
      <c r="O10" s="214"/>
      <c r="P10" s="195"/>
      <c r="Q10" s="193" t="str">
        <f>IF(G10=1,$AD$9*M10*E10*N10+O10,IF(G10=2,$AD$10*M10*E10*N10+O10,IF(G10=3,$AD$11*M10*E10*N10+O10,IF(G10=4,$AD$12*M10*E10*N10+O10,IF(G10="","")))))</f>
        <v/>
      </c>
      <c r="S10" s="205" t="str">
        <f t="shared" si="2"/>
        <v/>
      </c>
      <c r="T10" s="205">
        <f>IF(S10="",0,S10/30)</f>
        <v>0</v>
      </c>
      <c r="U10" s="209">
        <v>1232.06</v>
      </c>
      <c r="V10" s="205" t="s">
        <v>39</v>
      </c>
      <c r="W10" s="205"/>
      <c r="X10" s="204" t="s">
        <v>81</v>
      </c>
      <c r="Y10" s="206">
        <f>21708.33/12</f>
        <v>1809.0275000000001</v>
      </c>
      <c r="Z10" s="271"/>
      <c r="AA10" s="207"/>
      <c r="AB10" s="204" t="s">
        <v>81</v>
      </c>
      <c r="AC10" s="206">
        <v>2380.68019</v>
      </c>
      <c r="AD10" s="213">
        <f>SUM(AC10/30)</f>
        <v>79.35600633333334</v>
      </c>
      <c r="AE10" s="208"/>
      <c r="AF10" s="208">
        <v>1693.3</v>
      </c>
      <c r="AG10" s="198"/>
      <c r="AH10" s="198"/>
      <c r="AI10" s="198"/>
    </row>
    <row r="11" spans="1:35" s="33" customFormat="1" x14ac:dyDescent="0.25">
      <c r="A11" s="102">
        <f t="shared" si="3"/>
        <v>3</v>
      </c>
      <c r="B11" s="32"/>
      <c r="C11" s="35"/>
      <c r="D11" s="4"/>
      <c r="E11" s="22"/>
      <c r="F11" s="46"/>
      <c r="G11" s="53"/>
      <c r="H11" s="3"/>
      <c r="I11" s="3"/>
      <c r="J11" s="192" t="str">
        <f t="shared" si="0"/>
        <v/>
      </c>
      <c r="K11" s="192" t="str">
        <f t="shared" si="1"/>
        <v/>
      </c>
      <c r="L11" s="163"/>
      <c r="M11" s="192" t="str">
        <f t="shared" ref="M11:M29" si="4">IF(K11="","",SUM(K11-L11))</f>
        <v/>
      </c>
      <c r="N11" s="197"/>
      <c r="O11" s="214"/>
      <c r="P11" s="195"/>
      <c r="Q11" s="193" t="str">
        <f t="shared" ref="Q11:Q29" si="5">IF(G11=1,$AD$9*M11*E11*N11+O11,IF(G11=2,$AD$10*M11*E11*N11+O11,IF(G11=3,$AD$11*M11*E11*N11+O11,IF(G11=4,$AD$12*M11*E11*N11+O11,IF(G11="","")))))</f>
        <v/>
      </c>
      <c r="S11" s="205" t="str">
        <f t="shared" si="2"/>
        <v/>
      </c>
      <c r="T11" s="205">
        <f>IF(S11="",0,S11/30)</f>
        <v>0</v>
      </c>
      <c r="U11" s="209">
        <v>1285.71</v>
      </c>
      <c r="V11" s="205" t="s">
        <v>39</v>
      </c>
      <c r="W11" s="205">
        <v>1</v>
      </c>
      <c r="X11" s="204" t="s">
        <v>82</v>
      </c>
      <c r="Y11" s="206">
        <f>19030.34/12</f>
        <v>1585.8616666666667</v>
      </c>
      <c r="Z11" s="271"/>
      <c r="AA11" s="207"/>
      <c r="AB11" s="204" t="s">
        <v>82</v>
      </c>
      <c r="AC11" s="206">
        <v>2086.9939533333336</v>
      </c>
      <c r="AD11" s="213">
        <f>SUM(AC11/30)</f>
        <v>69.566465111111114</v>
      </c>
      <c r="AE11" s="208"/>
      <c r="AF11" s="208"/>
      <c r="AG11" s="198"/>
      <c r="AH11" s="198"/>
      <c r="AI11" s="198"/>
    </row>
    <row r="12" spans="1:35" s="33" customFormat="1" x14ac:dyDescent="0.25">
      <c r="A12" s="102">
        <f t="shared" si="3"/>
        <v>4</v>
      </c>
      <c r="B12" s="32"/>
      <c r="C12" s="35"/>
      <c r="D12" s="4"/>
      <c r="E12" s="22"/>
      <c r="F12" s="46"/>
      <c r="G12" s="53"/>
      <c r="H12" s="3"/>
      <c r="I12" s="3"/>
      <c r="J12" s="192" t="str">
        <f t="shared" si="0"/>
        <v/>
      </c>
      <c r="K12" s="192" t="str">
        <f t="shared" si="1"/>
        <v/>
      </c>
      <c r="L12" s="163"/>
      <c r="M12" s="192" t="str">
        <f t="shared" si="4"/>
        <v/>
      </c>
      <c r="N12" s="197"/>
      <c r="O12" s="214"/>
      <c r="P12" s="195"/>
      <c r="Q12" s="193" t="str">
        <f t="shared" si="5"/>
        <v/>
      </c>
      <c r="S12" s="205" t="str">
        <f t="shared" si="2"/>
        <v/>
      </c>
      <c r="T12" s="205">
        <f t="shared" ref="T12:T29" si="6">IF(S12="",0,S12/30)</f>
        <v>0</v>
      </c>
      <c r="U12" s="209">
        <v>1642.74</v>
      </c>
      <c r="V12" s="205" t="s">
        <v>40</v>
      </c>
      <c r="W12" s="205">
        <v>2</v>
      </c>
      <c r="X12" s="204" t="s">
        <v>83</v>
      </c>
      <c r="Y12" s="206">
        <f>16589.34/12</f>
        <v>1382.4449999999999</v>
      </c>
      <c r="Z12" s="271"/>
      <c r="AA12" s="207"/>
      <c r="AB12" s="204" t="s">
        <v>83</v>
      </c>
      <c r="AC12" s="206">
        <v>1819.2976199999998</v>
      </c>
      <c r="AD12" s="213">
        <f>SUM(AC12/30)</f>
        <v>60.643253999999992</v>
      </c>
      <c r="AE12" s="208"/>
      <c r="AF12" s="208"/>
      <c r="AG12" s="198"/>
      <c r="AH12" s="198"/>
      <c r="AI12" s="198"/>
    </row>
    <row r="13" spans="1:35" s="33" customFormat="1" x14ac:dyDescent="0.25">
      <c r="A13" s="102">
        <f t="shared" si="3"/>
        <v>5</v>
      </c>
      <c r="B13" s="32"/>
      <c r="C13" s="35"/>
      <c r="D13" s="4"/>
      <c r="E13" s="22"/>
      <c r="F13" s="46"/>
      <c r="G13" s="53"/>
      <c r="H13" s="3"/>
      <c r="I13" s="3"/>
      <c r="J13" s="192" t="str">
        <f t="shared" si="0"/>
        <v/>
      </c>
      <c r="K13" s="192" t="str">
        <f t="shared" si="1"/>
        <v/>
      </c>
      <c r="L13" s="163"/>
      <c r="M13" s="192" t="str">
        <f t="shared" si="4"/>
        <v/>
      </c>
      <c r="N13" s="197"/>
      <c r="O13" s="214"/>
      <c r="P13" s="195"/>
      <c r="Q13" s="193" t="str">
        <f t="shared" si="5"/>
        <v/>
      </c>
      <c r="S13" s="205" t="str">
        <f t="shared" si="2"/>
        <v/>
      </c>
      <c r="T13" s="205">
        <f t="shared" si="6"/>
        <v>0</v>
      </c>
      <c r="U13" s="209">
        <v>1714.28</v>
      </c>
      <c r="V13" s="205" t="s">
        <v>40</v>
      </c>
      <c r="W13" s="205">
        <v>3</v>
      </c>
      <c r="X13" s="204"/>
      <c r="Y13" s="206"/>
      <c r="Z13" s="271"/>
      <c r="AA13" s="207"/>
      <c r="AB13" s="206"/>
      <c r="AC13" s="206"/>
      <c r="AD13" s="213">
        <f>SUM(AC13/30)</f>
        <v>0</v>
      </c>
      <c r="AE13" s="208"/>
      <c r="AF13" s="208"/>
      <c r="AG13" s="198"/>
      <c r="AH13" s="198"/>
      <c r="AI13" s="198"/>
    </row>
    <row r="14" spans="1:35" s="33" customFormat="1" x14ac:dyDescent="0.25">
      <c r="A14" s="102">
        <f t="shared" si="3"/>
        <v>6</v>
      </c>
      <c r="B14" s="32"/>
      <c r="C14" s="35"/>
      <c r="D14" s="4"/>
      <c r="E14" s="22"/>
      <c r="F14" s="46"/>
      <c r="G14" s="53"/>
      <c r="H14" s="3"/>
      <c r="I14" s="3"/>
      <c r="J14" s="192" t="str">
        <f t="shared" si="0"/>
        <v/>
      </c>
      <c r="K14" s="192" t="str">
        <f t="shared" si="1"/>
        <v/>
      </c>
      <c r="L14" s="163"/>
      <c r="M14" s="192" t="str">
        <f t="shared" si="4"/>
        <v/>
      </c>
      <c r="N14" s="197"/>
      <c r="O14" s="214"/>
      <c r="P14" s="195"/>
      <c r="Q14" s="193" t="str">
        <f t="shared" si="5"/>
        <v/>
      </c>
      <c r="S14" s="205" t="str">
        <f t="shared" si="2"/>
        <v/>
      </c>
      <c r="T14" s="205">
        <f t="shared" si="6"/>
        <v>0</v>
      </c>
      <c r="U14" s="209">
        <v>2464.11</v>
      </c>
      <c r="V14" s="205" t="s">
        <v>41</v>
      </c>
      <c r="W14" s="205">
        <v>4</v>
      </c>
      <c r="X14" s="204"/>
      <c r="Y14" s="206"/>
      <c r="Z14" s="271"/>
      <c r="AA14" s="207"/>
      <c r="AB14" s="206"/>
      <c r="AC14" s="206"/>
      <c r="AD14" s="208">
        <f t="shared" ref="AD14:AD19" si="7">SUM(AC14/30)</f>
        <v>0</v>
      </c>
      <c r="AE14" s="208"/>
      <c r="AF14" s="208"/>
      <c r="AG14" s="198"/>
      <c r="AH14" s="198"/>
      <c r="AI14" s="198"/>
    </row>
    <row r="15" spans="1:35" s="33" customFormat="1" x14ac:dyDescent="0.25">
      <c r="A15" s="102">
        <f t="shared" si="3"/>
        <v>7</v>
      </c>
      <c r="B15" s="32"/>
      <c r="C15" s="35"/>
      <c r="D15" s="4"/>
      <c r="E15" s="22"/>
      <c r="F15" s="46"/>
      <c r="G15" s="53"/>
      <c r="H15" s="3"/>
      <c r="I15" s="3"/>
      <c r="J15" s="192" t="str">
        <f t="shared" si="0"/>
        <v/>
      </c>
      <c r="K15" s="192" t="str">
        <f t="shared" si="1"/>
        <v/>
      </c>
      <c r="L15" s="163"/>
      <c r="M15" s="192" t="str">
        <f t="shared" si="4"/>
        <v/>
      </c>
      <c r="N15" s="197"/>
      <c r="O15" s="214"/>
      <c r="P15" s="195"/>
      <c r="Q15" s="193" t="str">
        <f t="shared" si="5"/>
        <v/>
      </c>
      <c r="S15" s="205" t="str">
        <f t="shared" si="2"/>
        <v/>
      </c>
      <c r="T15" s="205">
        <f t="shared" si="6"/>
        <v>0</v>
      </c>
      <c r="U15" s="209">
        <v>2571.41</v>
      </c>
      <c r="V15" s="205" t="s">
        <v>41</v>
      </c>
      <c r="W15" s="205">
        <v>5</v>
      </c>
      <c r="X15" s="204"/>
      <c r="Y15" s="206"/>
      <c r="Z15" s="271"/>
      <c r="AA15" s="207"/>
      <c r="AB15" s="206"/>
      <c r="AC15" s="206"/>
      <c r="AD15" s="208">
        <f t="shared" si="7"/>
        <v>0</v>
      </c>
      <c r="AE15" s="208"/>
      <c r="AF15" s="208"/>
      <c r="AG15" s="198"/>
      <c r="AH15" s="198"/>
      <c r="AI15" s="198"/>
    </row>
    <row r="16" spans="1:35" s="33" customFormat="1" x14ac:dyDescent="0.25">
      <c r="A16" s="102">
        <f t="shared" si="3"/>
        <v>8</v>
      </c>
      <c r="B16" s="32"/>
      <c r="C16" s="35"/>
      <c r="D16" s="4"/>
      <c r="E16" s="22"/>
      <c r="F16" s="46"/>
      <c r="G16" s="53"/>
      <c r="H16" s="3"/>
      <c r="I16" s="3"/>
      <c r="J16" s="192" t="str">
        <f t="shared" si="0"/>
        <v/>
      </c>
      <c r="K16" s="192" t="str">
        <f t="shared" si="1"/>
        <v/>
      </c>
      <c r="L16" s="163"/>
      <c r="M16" s="192" t="str">
        <f t="shared" si="4"/>
        <v/>
      </c>
      <c r="N16" s="197"/>
      <c r="O16" s="214"/>
      <c r="P16" s="195"/>
      <c r="Q16" s="193" t="str">
        <f t="shared" si="5"/>
        <v/>
      </c>
      <c r="S16" s="205" t="str">
        <f t="shared" si="2"/>
        <v/>
      </c>
      <c r="T16" s="205">
        <f t="shared" si="6"/>
        <v>0</v>
      </c>
      <c r="U16" s="205"/>
      <c r="V16" s="205"/>
      <c r="W16" s="205">
        <v>6</v>
      </c>
      <c r="X16" s="204"/>
      <c r="Y16" s="206"/>
      <c r="Z16" s="271"/>
      <c r="AA16" s="207"/>
      <c r="AB16" s="207"/>
      <c r="AC16" s="206"/>
      <c r="AD16" s="208">
        <f t="shared" si="7"/>
        <v>0</v>
      </c>
      <c r="AE16" s="208"/>
      <c r="AF16" s="208"/>
      <c r="AG16" s="198"/>
      <c r="AH16" s="198"/>
      <c r="AI16" s="198"/>
    </row>
    <row r="17" spans="1:35" s="33" customFormat="1" x14ac:dyDescent="0.25">
      <c r="A17" s="102">
        <f t="shared" si="3"/>
        <v>9</v>
      </c>
      <c r="B17" s="32"/>
      <c r="C17" s="35"/>
      <c r="D17" s="4"/>
      <c r="E17" s="22"/>
      <c r="F17" s="46"/>
      <c r="G17" s="53"/>
      <c r="H17" s="3"/>
      <c r="I17" s="3"/>
      <c r="J17" s="192" t="str">
        <f t="shared" si="0"/>
        <v/>
      </c>
      <c r="K17" s="192" t="str">
        <f t="shared" si="1"/>
        <v/>
      </c>
      <c r="L17" s="163"/>
      <c r="M17" s="192" t="str">
        <f t="shared" si="4"/>
        <v/>
      </c>
      <c r="N17" s="197"/>
      <c r="O17" s="214"/>
      <c r="P17" s="195"/>
      <c r="Q17" s="193" t="str">
        <f t="shared" si="5"/>
        <v/>
      </c>
      <c r="S17" s="205" t="str">
        <f t="shared" si="2"/>
        <v/>
      </c>
      <c r="T17" s="205">
        <f t="shared" si="6"/>
        <v>0</v>
      </c>
      <c r="U17" s="205"/>
      <c r="V17" s="205"/>
      <c r="W17" s="205">
        <v>7</v>
      </c>
      <c r="X17" s="204"/>
      <c r="Y17" s="206"/>
      <c r="Z17" s="271"/>
      <c r="AA17" s="207"/>
      <c r="AB17" s="207"/>
      <c r="AC17" s="206"/>
      <c r="AD17" s="208">
        <f t="shared" si="7"/>
        <v>0</v>
      </c>
      <c r="AE17" s="208"/>
      <c r="AF17" s="208"/>
      <c r="AG17" s="198"/>
      <c r="AH17" s="198"/>
      <c r="AI17" s="198"/>
    </row>
    <row r="18" spans="1:35" s="33" customFormat="1" x14ac:dyDescent="0.25">
      <c r="A18" s="102">
        <f t="shared" si="3"/>
        <v>10</v>
      </c>
      <c r="B18" s="32"/>
      <c r="C18" s="35"/>
      <c r="D18" s="4"/>
      <c r="E18" s="22"/>
      <c r="F18" s="46"/>
      <c r="G18" s="53"/>
      <c r="H18" s="3"/>
      <c r="I18" s="3"/>
      <c r="J18" s="192" t="str">
        <f t="shared" si="0"/>
        <v/>
      </c>
      <c r="K18" s="192" t="str">
        <f t="shared" si="1"/>
        <v/>
      </c>
      <c r="L18" s="163"/>
      <c r="M18" s="192" t="str">
        <f t="shared" si="4"/>
        <v/>
      </c>
      <c r="N18" s="197"/>
      <c r="O18" s="214"/>
      <c r="P18" s="195"/>
      <c r="Q18" s="193" t="str">
        <f t="shared" si="5"/>
        <v/>
      </c>
      <c r="S18" s="205" t="str">
        <f t="shared" si="2"/>
        <v/>
      </c>
      <c r="T18" s="205">
        <f t="shared" si="6"/>
        <v>0</v>
      </c>
      <c r="U18" s="205"/>
      <c r="V18" s="205"/>
      <c r="W18" s="205">
        <v>8</v>
      </c>
      <c r="X18" s="204"/>
      <c r="Y18" s="206"/>
      <c r="Z18" s="271"/>
      <c r="AA18" s="207"/>
      <c r="AB18" s="207"/>
      <c r="AC18" s="206"/>
      <c r="AD18" s="208">
        <f t="shared" si="7"/>
        <v>0</v>
      </c>
      <c r="AE18" s="208"/>
      <c r="AF18" s="208"/>
      <c r="AG18" s="198"/>
      <c r="AH18" s="198"/>
      <c r="AI18" s="198"/>
    </row>
    <row r="19" spans="1:35" s="33" customFormat="1" x14ac:dyDescent="0.25">
      <c r="A19" s="102">
        <f t="shared" si="3"/>
        <v>11</v>
      </c>
      <c r="B19" s="32"/>
      <c r="C19" s="35"/>
      <c r="D19" s="4"/>
      <c r="E19" s="22"/>
      <c r="F19" s="46"/>
      <c r="G19" s="53"/>
      <c r="H19" s="3"/>
      <c r="I19" s="3"/>
      <c r="J19" s="192" t="str">
        <f t="shared" si="0"/>
        <v/>
      </c>
      <c r="K19" s="192" t="str">
        <f t="shared" si="1"/>
        <v/>
      </c>
      <c r="L19" s="163"/>
      <c r="M19" s="192" t="str">
        <f t="shared" si="4"/>
        <v/>
      </c>
      <c r="N19" s="197"/>
      <c r="O19" s="214"/>
      <c r="P19" s="195"/>
      <c r="Q19" s="193" t="str">
        <f t="shared" si="5"/>
        <v/>
      </c>
      <c r="S19" s="205" t="str">
        <f t="shared" si="2"/>
        <v/>
      </c>
      <c r="T19" s="205">
        <f t="shared" si="6"/>
        <v>0</v>
      </c>
      <c r="U19" s="205"/>
      <c r="V19" s="205"/>
      <c r="W19" s="205">
        <v>9</v>
      </c>
      <c r="X19" s="204"/>
      <c r="Y19" s="206"/>
      <c r="Z19" s="271"/>
      <c r="AA19" s="207"/>
      <c r="AB19" s="207"/>
      <c r="AC19" s="206"/>
      <c r="AD19" s="208">
        <f t="shared" si="7"/>
        <v>0</v>
      </c>
      <c r="AE19" s="208"/>
      <c r="AF19" s="208"/>
      <c r="AG19" s="198"/>
      <c r="AH19" s="198"/>
      <c r="AI19" s="198"/>
    </row>
    <row r="20" spans="1:35" s="33" customFormat="1" x14ac:dyDescent="0.25">
      <c r="A20" s="102">
        <f t="shared" si="3"/>
        <v>12</v>
      </c>
      <c r="B20" s="32"/>
      <c r="C20" s="35"/>
      <c r="D20" s="4"/>
      <c r="E20" s="22"/>
      <c r="F20" s="46"/>
      <c r="G20" s="53"/>
      <c r="H20" s="3"/>
      <c r="I20" s="3"/>
      <c r="J20" s="192" t="str">
        <f t="shared" si="0"/>
        <v/>
      </c>
      <c r="K20" s="192" t="str">
        <f t="shared" si="1"/>
        <v/>
      </c>
      <c r="L20" s="163"/>
      <c r="M20" s="192" t="str">
        <f t="shared" si="4"/>
        <v/>
      </c>
      <c r="N20" s="197"/>
      <c r="O20" s="214"/>
      <c r="P20" s="195"/>
      <c r="Q20" s="193" t="str">
        <f t="shared" si="5"/>
        <v/>
      </c>
      <c r="S20" s="34" t="str">
        <f t="shared" si="2"/>
        <v/>
      </c>
      <c r="T20" s="34">
        <f t="shared" si="6"/>
        <v>0</v>
      </c>
      <c r="U20" s="34"/>
      <c r="V20" s="34"/>
      <c r="W20" s="34">
        <v>10</v>
      </c>
      <c r="X20" s="34"/>
      <c r="Y20" s="34"/>
      <c r="Z20" s="34"/>
      <c r="AA20" s="34"/>
      <c r="AB20" s="208"/>
      <c r="AC20" s="208"/>
      <c r="AD20" s="208"/>
      <c r="AE20" s="208"/>
      <c r="AF20" s="208"/>
      <c r="AG20" s="198"/>
      <c r="AH20" s="198"/>
      <c r="AI20" s="198"/>
    </row>
    <row r="21" spans="1:35" s="33" customFormat="1" x14ac:dyDescent="0.25">
      <c r="A21" s="102">
        <f t="shared" si="3"/>
        <v>13</v>
      </c>
      <c r="B21" s="32"/>
      <c r="C21" s="35"/>
      <c r="D21" s="4"/>
      <c r="E21" s="22"/>
      <c r="F21" s="46"/>
      <c r="G21" s="53"/>
      <c r="H21" s="3"/>
      <c r="I21" s="3"/>
      <c r="J21" s="192" t="str">
        <f t="shared" si="0"/>
        <v/>
      </c>
      <c r="K21" s="192" t="str">
        <f t="shared" si="1"/>
        <v/>
      </c>
      <c r="L21" s="163"/>
      <c r="M21" s="192" t="str">
        <f t="shared" si="4"/>
        <v/>
      </c>
      <c r="N21" s="197"/>
      <c r="O21" s="214"/>
      <c r="P21" s="195"/>
      <c r="Q21" s="193" t="str">
        <f t="shared" si="5"/>
        <v/>
      </c>
      <c r="S21" s="34" t="str">
        <f t="shared" si="2"/>
        <v/>
      </c>
      <c r="T21" s="34">
        <f t="shared" si="6"/>
        <v>0</v>
      </c>
      <c r="U21" s="34"/>
      <c r="V21" s="34"/>
      <c r="W21" s="34">
        <v>11</v>
      </c>
      <c r="X21" s="34"/>
      <c r="Y21" s="34"/>
      <c r="Z21" s="34"/>
      <c r="AA21" s="34"/>
      <c r="AB21" s="151"/>
      <c r="AC21" s="151"/>
      <c r="AD21" s="151"/>
      <c r="AE21" s="151"/>
      <c r="AF21" s="151"/>
      <c r="AG21" s="151"/>
      <c r="AH21" s="198"/>
    </row>
    <row r="22" spans="1:35" s="33" customFormat="1" x14ac:dyDescent="0.25">
      <c r="A22" s="102">
        <f t="shared" si="3"/>
        <v>14</v>
      </c>
      <c r="B22" s="32"/>
      <c r="C22" s="35"/>
      <c r="D22" s="4"/>
      <c r="E22" s="22"/>
      <c r="F22" s="46"/>
      <c r="G22" s="53"/>
      <c r="H22" s="3"/>
      <c r="I22" s="3"/>
      <c r="J22" s="192" t="str">
        <f t="shared" si="0"/>
        <v/>
      </c>
      <c r="K22" s="192" t="str">
        <f t="shared" si="1"/>
        <v/>
      </c>
      <c r="L22" s="163"/>
      <c r="M22" s="192" t="str">
        <f t="shared" si="4"/>
        <v/>
      </c>
      <c r="N22" s="197"/>
      <c r="O22" s="214"/>
      <c r="P22" s="195"/>
      <c r="Q22" s="193" t="str">
        <f>IF(G22=1,$AD$9*M22*E22*N22+O22,IF(G22=2,$AD$10*M22*E22*N22+O22,IF(G22=3,$AD$11*M22*E22*N22+O22,IF(G22=4,$AD$12*M22*E22*N22+O22,IF(G22="","")))))</f>
        <v/>
      </c>
      <c r="S22" s="34" t="str">
        <f t="shared" si="2"/>
        <v/>
      </c>
      <c r="T22" s="34">
        <f t="shared" si="6"/>
        <v>0</v>
      </c>
      <c r="U22" s="210" t="s">
        <v>42</v>
      </c>
      <c r="V22" s="210"/>
      <c r="W22" s="210"/>
      <c r="X22" s="210"/>
      <c r="Y22" s="210"/>
      <c r="Z22" s="210"/>
      <c r="AA22" s="210"/>
      <c r="AB22" s="151"/>
      <c r="AC22" s="151"/>
      <c r="AD22" s="151"/>
      <c r="AE22" s="151"/>
      <c r="AF22" s="151"/>
      <c r="AG22" s="151"/>
      <c r="AH22" s="198"/>
    </row>
    <row r="23" spans="1:35" s="33" customFormat="1" ht="15" customHeight="1" x14ac:dyDescent="0.25">
      <c r="A23" s="102">
        <f t="shared" si="3"/>
        <v>15</v>
      </c>
      <c r="B23" s="32"/>
      <c r="C23" s="35"/>
      <c r="D23" s="4"/>
      <c r="E23" s="22"/>
      <c r="F23" s="46"/>
      <c r="G23" s="53"/>
      <c r="H23" s="3"/>
      <c r="I23" s="3"/>
      <c r="J23" s="192" t="str">
        <f t="shared" si="0"/>
        <v/>
      </c>
      <c r="K23" s="192" t="str">
        <f t="shared" si="1"/>
        <v/>
      </c>
      <c r="L23" s="163"/>
      <c r="M23" s="192" t="str">
        <f t="shared" si="4"/>
        <v/>
      </c>
      <c r="N23" s="197"/>
      <c r="O23" s="214"/>
      <c r="P23" s="195"/>
      <c r="Q23" s="193" t="str">
        <f t="shared" si="5"/>
        <v/>
      </c>
      <c r="S23" s="34" t="str">
        <f t="shared" si="2"/>
        <v/>
      </c>
      <c r="T23" s="34">
        <f t="shared" si="6"/>
        <v>0</v>
      </c>
      <c r="U23" s="43" t="s">
        <v>43</v>
      </c>
      <c r="V23" s="43"/>
      <c r="W23" s="43"/>
      <c r="X23" s="43"/>
      <c r="Y23" s="43"/>
      <c r="Z23" s="43"/>
      <c r="AA23" s="43"/>
      <c r="AB23" s="151"/>
      <c r="AC23" s="151"/>
      <c r="AD23" s="151"/>
      <c r="AE23" s="151"/>
      <c r="AF23" s="151"/>
      <c r="AG23" s="151"/>
    </row>
    <row r="24" spans="1:35" s="33" customFormat="1" x14ac:dyDescent="0.25">
      <c r="A24" s="102">
        <f t="shared" si="3"/>
        <v>16</v>
      </c>
      <c r="B24" s="32"/>
      <c r="C24" s="35"/>
      <c r="D24" s="4"/>
      <c r="E24" s="22"/>
      <c r="F24" s="46"/>
      <c r="G24" s="53"/>
      <c r="H24" s="3"/>
      <c r="I24" s="3"/>
      <c r="J24" s="192" t="str">
        <f t="shared" si="0"/>
        <v/>
      </c>
      <c r="K24" s="192" t="str">
        <f t="shared" si="1"/>
        <v/>
      </c>
      <c r="L24" s="163"/>
      <c r="M24" s="192" t="str">
        <f t="shared" si="4"/>
        <v/>
      </c>
      <c r="N24" s="197"/>
      <c r="O24" s="214"/>
      <c r="P24" s="195"/>
      <c r="Q24" s="193" t="str">
        <f t="shared" si="5"/>
        <v/>
      </c>
      <c r="S24" s="34" t="str">
        <f t="shared" si="2"/>
        <v/>
      </c>
      <c r="T24" s="34">
        <f t="shared" si="6"/>
        <v>0</v>
      </c>
      <c r="U24" s="34"/>
      <c r="V24" s="34"/>
      <c r="W24" s="34"/>
      <c r="X24" s="34"/>
      <c r="Y24" s="34"/>
      <c r="Z24" s="34"/>
      <c r="AA24" s="34"/>
      <c r="AB24" s="151"/>
      <c r="AC24" s="151"/>
      <c r="AD24" s="151"/>
      <c r="AE24" s="151"/>
      <c r="AF24" s="151"/>
      <c r="AG24" s="151"/>
    </row>
    <row r="25" spans="1:35" s="33" customFormat="1" x14ac:dyDescent="0.25">
      <c r="A25" s="102">
        <f t="shared" si="3"/>
        <v>17</v>
      </c>
      <c r="B25" s="32"/>
      <c r="C25" s="35"/>
      <c r="D25" s="4"/>
      <c r="E25" s="22"/>
      <c r="F25" s="46"/>
      <c r="G25" s="53"/>
      <c r="H25" s="3"/>
      <c r="I25" s="3"/>
      <c r="J25" s="192" t="str">
        <f t="shared" si="0"/>
        <v/>
      </c>
      <c r="K25" s="192" t="str">
        <f t="shared" si="1"/>
        <v/>
      </c>
      <c r="L25" s="163"/>
      <c r="M25" s="192" t="str">
        <f t="shared" si="4"/>
        <v/>
      </c>
      <c r="N25" s="197"/>
      <c r="O25" s="214"/>
      <c r="P25" s="195"/>
      <c r="Q25" s="193" t="str">
        <f t="shared" si="5"/>
        <v/>
      </c>
      <c r="S25" s="34" t="str">
        <f t="shared" si="2"/>
        <v/>
      </c>
      <c r="T25" s="34">
        <f t="shared" si="6"/>
        <v>0</v>
      </c>
      <c r="U25" s="34"/>
      <c r="V25" s="34"/>
      <c r="W25" s="34"/>
      <c r="X25" s="34"/>
      <c r="Y25" s="34"/>
      <c r="Z25" s="34"/>
      <c r="AA25" s="34"/>
      <c r="AB25" s="151"/>
      <c r="AC25" s="151"/>
      <c r="AD25" s="151"/>
      <c r="AE25" s="151"/>
      <c r="AF25" s="151"/>
      <c r="AG25" s="151"/>
    </row>
    <row r="26" spans="1:35" s="33" customFormat="1" x14ac:dyDescent="0.25">
      <c r="A26" s="102">
        <f t="shared" si="3"/>
        <v>18</v>
      </c>
      <c r="B26" s="32"/>
      <c r="C26" s="35"/>
      <c r="D26" s="4"/>
      <c r="E26" s="22"/>
      <c r="F26" s="46"/>
      <c r="G26" s="53"/>
      <c r="H26" s="3"/>
      <c r="I26" s="3"/>
      <c r="J26" s="192" t="str">
        <f t="shared" si="0"/>
        <v/>
      </c>
      <c r="K26" s="192" t="str">
        <f t="shared" si="1"/>
        <v/>
      </c>
      <c r="L26" s="163"/>
      <c r="M26" s="192" t="str">
        <f t="shared" si="4"/>
        <v/>
      </c>
      <c r="N26" s="197"/>
      <c r="O26" s="214"/>
      <c r="P26" s="195"/>
      <c r="Q26" s="193" t="str">
        <f t="shared" si="5"/>
        <v/>
      </c>
      <c r="S26" s="34" t="str">
        <f t="shared" si="2"/>
        <v/>
      </c>
      <c r="T26" s="34">
        <f t="shared" si="6"/>
        <v>0</v>
      </c>
      <c r="U26" s="34" t="s">
        <v>39</v>
      </c>
      <c r="V26" s="34"/>
      <c r="W26" s="34"/>
      <c r="X26" s="34"/>
      <c r="Y26" s="34"/>
      <c r="Z26" s="34"/>
      <c r="AA26" s="34"/>
      <c r="AB26" s="151"/>
      <c r="AC26" s="151"/>
      <c r="AD26" s="151"/>
      <c r="AE26" s="151"/>
      <c r="AF26" s="151"/>
      <c r="AG26" s="151"/>
    </row>
    <row r="27" spans="1:35" s="33" customFormat="1" x14ac:dyDescent="0.25">
      <c r="A27" s="102">
        <f t="shared" si="3"/>
        <v>19</v>
      </c>
      <c r="B27" s="32"/>
      <c r="C27" s="35"/>
      <c r="D27" s="4"/>
      <c r="E27" s="22"/>
      <c r="F27" s="46"/>
      <c r="G27" s="53"/>
      <c r="H27" s="3"/>
      <c r="I27" s="3"/>
      <c r="J27" s="192" t="str">
        <f t="shared" si="0"/>
        <v/>
      </c>
      <c r="K27" s="192" t="str">
        <f t="shared" si="1"/>
        <v/>
      </c>
      <c r="L27" s="163"/>
      <c r="M27" s="192" t="str">
        <f t="shared" si="4"/>
        <v/>
      </c>
      <c r="N27" s="197"/>
      <c r="O27" s="214"/>
      <c r="P27" s="195"/>
      <c r="Q27" s="193" t="str">
        <f t="shared" si="5"/>
        <v/>
      </c>
      <c r="S27" s="34" t="str">
        <f t="shared" si="2"/>
        <v/>
      </c>
      <c r="T27" s="34">
        <f t="shared" si="6"/>
        <v>0</v>
      </c>
      <c r="U27" s="34" t="s">
        <v>40</v>
      </c>
      <c r="V27" s="34"/>
      <c r="W27" s="34"/>
      <c r="X27" s="34"/>
      <c r="Y27" s="34"/>
      <c r="Z27" s="34"/>
      <c r="AA27" s="34"/>
      <c r="AB27" s="151"/>
      <c r="AC27" s="151"/>
      <c r="AD27" s="151"/>
      <c r="AE27" s="151"/>
      <c r="AF27" s="151"/>
      <c r="AG27" s="151"/>
    </row>
    <row r="28" spans="1:35" s="33" customFormat="1" x14ac:dyDescent="0.25">
      <c r="A28" s="102">
        <f t="shared" si="3"/>
        <v>20</v>
      </c>
      <c r="B28" s="32"/>
      <c r="C28" s="35"/>
      <c r="D28" s="4"/>
      <c r="E28" s="22"/>
      <c r="F28" s="46"/>
      <c r="G28" s="53"/>
      <c r="H28" s="3"/>
      <c r="I28" s="3"/>
      <c r="J28" s="192" t="str">
        <f t="shared" si="0"/>
        <v/>
      </c>
      <c r="K28" s="192" t="str">
        <f t="shared" si="1"/>
        <v/>
      </c>
      <c r="L28" s="163"/>
      <c r="M28" s="192" t="str">
        <f t="shared" si="4"/>
        <v/>
      </c>
      <c r="N28" s="197"/>
      <c r="O28" s="214"/>
      <c r="P28" s="195"/>
      <c r="Q28" s="193" t="str">
        <f t="shared" si="5"/>
        <v/>
      </c>
      <c r="S28" s="34" t="str">
        <f t="shared" si="2"/>
        <v/>
      </c>
      <c r="T28" s="34">
        <f t="shared" si="6"/>
        <v>0</v>
      </c>
      <c r="U28" s="34" t="s">
        <v>41</v>
      </c>
      <c r="V28" s="34"/>
      <c r="W28" s="34"/>
      <c r="X28" s="34"/>
      <c r="Y28" s="34"/>
      <c r="Z28" s="34"/>
      <c r="AA28" s="34"/>
      <c r="AB28" s="151"/>
      <c r="AC28" s="151"/>
      <c r="AD28" s="151"/>
      <c r="AE28" s="151"/>
      <c r="AF28" s="151"/>
      <c r="AG28" s="151"/>
    </row>
    <row r="29" spans="1:35" s="33" customFormat="1" ht="15.75" thickBot="1" x14ac:dyDescent="0.3">
      <c r="A29" s="102">
        <f t="shared" si="3"/>
        <v>21</v>
      </c>
      <c r="B29" s="32"/>
      <c r="C29" s="35"/>
      <c r="D29" s="4"/>
      <c r="E29" s="22"/>
      <c r="F29" s="46"/>
      <c r="G29" s="53"/>
      <c r="H29" s="3"/>
      <c r="I29" s="3"/>
      <c r="J29" s="192" t="str">
        <f t="shared" si="0"/>
        <v/>
      </c>
      <c r="K29" s="192" t="str">
        <f t="shared" si="1"/>
        <v/>
      </c>
      <c r="L29" s="163"/>
      <c r="M29" s="192" t="str">
        <f t="shared" si="4"/>
        <v/>
      </c>
      <c r="N29" s="197"/>
      <c r="O29" s="214"/>
      <c r="P29" s="195"/>
      <c r="Q29" s="193" t="str">
        <f t="shared" si="5"/>
        <v/>
      </c>
      <c r="S29" s="34" t="str">
        <f t="shared" si="2"/>
        <v/>
      </c>
      <c r="T29" s="34">
        <f t="shared" si="6"/>
        <v>0</v>
      </c>
      <c r="U29" s="34"/>
      <c r="V29" s="34"/>
      <c r="W29" s="34"/>
      <c r="X29" s="34"/>
      <c r="Y29" s="34"/>
      <c r="Z29" s="34"/>
      <c r="AA29" s="34"/>
      <c r="AB29" s="151"/>
      <c r="AC29" s="151"/>
      <c r="AD29" s="151"/>
      <c r="AE29" s="151"/>
      <c r="AF29" s="151"/>
      <c r="AG29" s="151"/>
    </row>
    <row r="30" spans="1:35" s="33" customFormat="1" ht="15.75" thickBot="1" x14ac:dyDescent="0.3">
      <c r="A30" s="103"/>
      <c r="B30" s="104"/>
      <c r="C30" s="104"/>
      <c r="D30" s="105"/>
      <c r="E30" s="105"/>
      <c r="F30" s="106"/>
      <c r="G30" s="107"/>
      <c r="H30" s="105"/>
      <c r="I30" s="108"/>
      <c r="J30" s="108"/>
      <c r="K30" s="156"/>
      <c r="L30" s="109"/>
      <c r="M30" s="109"/>
      <c r="N30" s="196"/>
      <c r="O30" s="196"/>
      <c r="P30" s="194">
        <f>SUM(P9:P29)</f>
        <v>0</v>
      </c>
      <c r="Q30" s="110">
        <f>SUM(Q9:Q29)</f>
        <v>0</v>
      </c>
      <c r="S30" s="34"/>
      <c r="T30" s="39"/>
      <c r="U30" s="34"/>
      <c r="V30" s="34"/>
      <c r="W30" s="34"/>
      <c r="X30" s="34"/>
      <c r="Y30" s="34"/>
      <c r="Z30" s="34"/>
      <c r="AA30" s="34"/>
      <c r="AB30" s="151"/>
      <c r="AC30" s="151"/>
      <c r="AD30" s="151"/>
      <c r="AE30" s="151"/>
      <c r="AF30" s="151"/>
      <c r="AG30" s="151"/>
    </row>
    <row r="31" spans="1:35" x14ac:dyDescent="0.25">
      <c r="A31" s="111"/>
      <c r="B31" s="112" t="s">
        <v>34</v>
      </c>
      <c r="C31" s="113"/>
      <c r="D31" s="114"/>
      <c r="E31" s="114"/>
      <c r="F31" s="115"/>
      <c r="G31" s="116"/>
      <c r="H31" s="117"/>
      <c r="I31" s="268" t="str">
        <f>resumen!B43</f>
        <v>En ………. a _____________________</v>
      </c>
      <c r="J31" s="268"/>
      <c r="K31" s="268"/>
      <c r="L31" s="268"/>
      <c r="M31" s="268"/>
      <c r="N31" s="268"/>
      <c r="O31" s="268"/>
      <c r="P31" s="268"/>
      <c r="Q31" s="268"/>
      <c r="S31" s="78"/>
      <c r="T31" s="146"/>
      <c r="U31" s="78"/>
      <c r="V31" s="78"/>
      <c r="W31" s="78"/>
      <c r="X31" s="78"/>
      <c r="Y31" s="78"/>
      <c r="Z31" s="78"/>
      <c r="AA31" s="78"/>
    </row>
    <row r="32" spans="1:35" x14ac:dyDescent="0.25">
      <c r="A32" s="118"/>
      <c r="B32" s="16" t="s">
        <v>109</v>
      </c>
      <c r="C32" s="9"/>
      <c r="D32" s="10"/>
      <c r="E32" s="10"/>
      <c r="F32" s="48"/>
      <c r="G32" s="54"/>
      <c r="H32" s="8"/>
      <c r="I32" s="15"/>
      <c r="J32" s="15"/>
      <c r="K32" s="157"/>
      <c r="L32" s="24"/>
      <c r="M32" s="24"/>
      <c r="N32" s="24"/>
      <c r="O32" s="24"/>
      <c r="P32" s="24"/>
      <c r="Q32" s="40"/>
      <c r="S32" s="78"/>
      <c r="T32" s="146"/>
      <c r="U32" s="78"/>
      <c r="V32" s="78"/>
      <c r="W32" s="78"/>
      <c r="X32" s="78"/>
      <c r="Y32" s="78"/>
      <c r="Z32" s="78"/>
      <c r="AA32" s="78"/>
    </row>
    <row r="33" spans="1:27" x14ac:dyDescent="0.25">
      <c r="A33" s="118"/>
      <c r="B33" s="9"/>
      <c r="C33" s="9"/>
      <c r="D33" s="10"/>
      <c r="E33" s="10"/>
      <c r="F33" s="48"/>
      <c r="G33" s="54"/>
      <c r="H33" s="8"/>
      <c r="I33" s="269"/>
      <c r="J33" s="269"/>
      <c r="K33" s="269"/>
      <c r="L33" s="269"/>
      <c r="M33" s="269"/>
      <c r="N33" s="269"/>
      <c r="O33" s="269"/>
      <c r="P33" s="269"/>
      <c r="Q33" s="269"/>
      <c r="S33" s="78"/>
      <c r="T33" s="146"/>
      <c r="U33" s="78"/>
      <c r="V33" s="78"/>
      <c r="W33" s="78"/>
      <c r="X33" s="78"/>
      <c r="Y33" s="78"/>
      <c r="Z33" s="78"/>
      <c r="AA33" s="78"/>
    </row>
    <row r="34" spans="1:27" x14ac:dyDescent="0.25">
      <c r="A34" s="118"/>
      <c r="B34" s="261" t="s">
        <v>36</v>
      </c>
      <c r="C34" s="267"/>
      <c r="D34" s="28"/>
      <c r="E34" s="28"/>
      <c r="F34" s="49"/>
      <c r="G34" s="55"/>
      <c r="H34" s="28"/>
      <c r="I34" s="261" t="s">
        <v>37</v>
      </c>
      <c r="J34" s="262"/>
      <c r="K34" s="262"/>
      <c r="L34" s="262"/>
      <c r="M34" s="262"/>
      <c r="N34" s="262"/>
      <c r="O34" s="262"/>
      <c r="P34" s="262"/>
      <c r="Q34" s="262"/>
      <c r="S34" s="78"/>
      <c r="T34" s="146"/>
      <c r="U34" s="78"/>
      <c r="V34" s="78"/>
      <c r="W34" s="78"/>
      <c r="X34" s="78"/>
      <c r="Y34" s="78"/>
      <c r="Z34" s="78"/>
      <c r="AA34" s="78"/>
    </row>
    <row r="35" spans="1:27" x14ac:dyDescent="0.25">
      <c r="A35" s="118"/>
      <c r="B35" s="9"/>
      <c r="C35" s="9"/>
      <c r="D35" s="10"/>
      <c r="E35" s="10"/>
      <c r="F35" s="48"/>
      <c r="G35" s="54"/>
      <c r="H35" s="8"/>
      <c r="I35" s="15"/>
      <c r="J35" s="15"/>
      <c r="K35" s="157"/>
      <c r="L35" s="24"/>
      <c r="M35" s="24"/>
      <c r="N35" s="24"/>
      <c r="O35" s="24"/>
      <c r="P35" s="24"/>
      <c r="Q35" s="40"/>
      <c r="S35" s="78"/>
      <c r="T35" s="146"/>
      <c r="U35" s="78"/>
      <c r="V35" s="78"/>
      <c r="W35" s="78"/>
      <c r="X35" s="78"/>
      <c r="Y35" s="78"/>
      <c r="Z35" s="78"/>
      <c r="AA35" s="78"/>
    </row>
    <row r="36" spans="1:27" x14ac:dyDescent="0.25">
      <c r="A36" s="118"/>
      <c r="B36" s="256">
        <f>resumen!G43</f>
        <v>0</v>
      </c>
      <c r="C36" s="257"/>
      <c r="D36" s="10"/>
      <c r="E36" s="10"/>
      <c r="F36" s="48"/>
      <c r="G36" s="54"/>
      <c r="H36" s="8"/>
      <c r="I36" s="258">
        <f>resumen!D43</f>
        <v>0</v>
      </c>
      <c r="J36" s="258"/>
      <c r="K36" s="258"/>
      <c r="L36" s="258"/>
      <c r="M36" s="258"/>
      <c r="N36" s="258"/>
      <c r="O36" s="258"/>
      <c r="P36" s="258"/>
      <c r="Q36" s="258"/>
      <c r="S36" s="78"/>
      <c r="T36" s="146"/>
      <c r="U36" s="78"/>
      <c r="V36" s="78"/>
      <c r="W36" s="78"/>
      <c r="X36" s="78"/>
      <c r="Y36" s="78"/>
      <c r="Z36" s="78"/>
      <c r="AA36" s="78"/>
    </row>
    <row r="37" spans="1:27" ht="15.75" thickBot="1" x14ac:dyDescent="0.3">
      <c r="A37" s="119"/>
      <c r="B37" s="120"/>
      <c r="C37" s="120"/>
      <c r="D37" s="121"/>
      <c r="E37" s="121"/>
      <c r="F37" s="122"/>
      <c r="G37" s="123"/>
      <c r="H37" s="124"/>
      <c r="I37" s="125"/>
      <c r="J37" s="125"/>
      <c r="K37" s="158"/>
      <c r="L37" s="126"/>
      <c r="M37" s="126"/>
      <c r="N37" s="126"/>
      <c r="O37" s="126"/>
      <c r="P37" s="126"/>
      <c r="Q37" s="162"/>
      <c r="S37" s="78"/>
      <c r="T37" s="146"/>
      <c r="U37" s="78"/>
      <c r="V37" s="78"/>
      <c r="W37" s="78"/>
      <c r="X37" s="78"/>
      <c r="Y37" s="78"/>
      <c r="Z37" s="78"/>
      <c r="AA37" s="78"/>
    </row>
    <row r="38" spans="1:27" x14ac:dyDescent="0.25">
      <c r="B38" s="5"/>
      <c r="C38" s="199"/>
      <c r="D38" s="6"/>
      <c r="E38" s="6"/>
      <c r="F38" s="50"/>
      <c r="G38" s="56"/>
      <c r="H38" s="7"/>
      <c r="I38" s="7"/>
      <c r="J38" s="7"/>
      <c r="K38" s="159"/>
      <c r="L38" s="25"/>
      <c r="M38" s="25"/>
      <c r="N38" s="25"/>
      <c r="O38" s="25"/>
      <c r="P38" s="25"/>
      <c r="Q38" s="41"/>
      <c r="S38" s="78"/>
      <c r="T38" s="146"/>
      <c r="U38" s="78"/>
      <c r="V38" s="78"/>
      <c r="W38" s="78"/>
      <c r="X38" s="78"/>
      <c r="Y38" s="78"/>
      <c r="Z38" s="78"/>
      <c r="AA38" s="78"/>
    </row>
    <row r="39" spans="1:27" x14ac:dyDescent="0.25">
      <c r="B39" s="5"/>
      <c r="C39" s="200" t="s">
        <v>9</v>
      </c>
      <c r="D39" s="6"/>
      <c r="E39" s="6"/>
      <c r="F39" s="50"/>
      <c r="G39" s="56"/>
      <c r="H39" s="7"/>
      <c r="I39" s="7"/>
      <c r="J39" s="7"/>
      <c r="K39" s="159"/>
      <c r="L39" s="25"/>
      <c r="M39" s="25"/>
      <c r="N39" s="25"/>
      <c r="O39" s="25"/>
      <c r="P39" s="25"/>
      <c r="Q39" s="41"/>
    </row>
    <row r="40" spans="1:27" x14ac:dyDescent="0.25">
      <c r="B40" s="5"/>
      <c r="C40" s="200" t="s">
        <v>10</v>
      </c>
      <c r="D40" s="6"/>
      <c r="E40" s="6"/>
      <c r="F40" s="50"/>
      <c r="G40" s="56"/>
      <c r="H40" s="7"/>
      <c r="I40" s="7"/>
      <c r="J40" s="7"/>
      <c r="K40" s="159"/>
      <c r="L40" s="25"/>
      <c r="M40" s="25"/>
      <c r="N40" s="25"/>
      <c r="O40" s="25"/>
      <c r="P40" s="25"/>
      <c r="Q40" s="41"/>
    </row>
    <row r="41" spans="1:27" x14ac:dyDescent="0.25">
      <c r="B41" s="5"/>
      <c r="C41" s="200" t="s">
        <v>11</v>
      </c>
      <c r="D41" s="6"/>
      <c r="E41" s="6"/>
      <c r="F41" s="50"/>
      <c r="G41" s="56"/>
      <c r="H41" s="7"/>
      <c r="I41" s="7"/>
      <c r="J41" s="7"/>
      <c r="K41" s="159"/>
      <c r="L41" s="25"/>
      <c r="M41" s="25"/>
      <c r="N41" s="25"/>
      <c r="O41" s="25"/>
      <c r="P41" s="25"/>
      <c r="Q41" s="41"/>
    </row>
    <row r="42" spans="1:27" x14ac:dyDescent="0.25">
      <c r="B42" s="5"/>
      <c r="C42" s="200" t="s">
        <v>12</v>
      </c>
      <c r="D42" s="6"/>
      <c r="E42" s="6"/>
      <c r="F42" s="50"/>
      <c r="G42" s="56"/>
      <c r="H42" s="7"/>
      <c r="I42" s="7"/>
      <c r="J42" s="7"/>
      <c r="K42" s="159"/>
      <c r="L42" s="25"/>
      <c r="M42" s="25"/>
      <c r="N42" s="25"/>
      <c r="O42" s="25"/>
      <c r="P42" s="25"/>
      <c r="Q42" s="41"/>
    </row>
    <row r="43" spans="1:27" x14ac:dyDescent="0.25">
      <c r="B43" s="5"/>
      <c r="C43" s="200" t="s">
        <v>13</v>
      </c>
      <c r="D43" s="6"/>
      <c r="E43" s="6"/>
      <c r="F43" s="50"/>
      <c r="G43" s="56"/>
      <c r="H43" s="7"/>
      <c r="I43" s="7"/>
      <c r="J43" s="7"/>
      <c r="K43" s="159"/>
      <c r="L43" s="25"/>
      <c r="M43" s="25"/>
      <c r="N43" s="25"/>
      <c r="O43" s="25"/>
      <c r="P43" s="25"/>
      <c r="Q43" s="41"/>
    </row>
    <row r="44" spans="1:27" x14ac:dyDescent="0.25">
      <c r="B44" s="5"/>
      <c r="C44" s="200" t="s">
        <v>14</v>
      </c>
      <c r="D44" s="6"/>
      <c r="E44" s="6"/>
      <c r="F44" s="50"/>
      <c r="G44" s="56"/>
      <c r="H44" s="7"/>
      <c r="I44" s="7"/>
      <c r="J44" s="7"/>
      <c r="K44" s="159"/>
      <c r="L44" s="25"/>
      <c r="M44" s="25"/>
      <c r="N44" s="25"/>
      <c r="O44" s="25"/>
      <c r="P44" s="25"/>
      <c r="Q44" s="41"/>
    </row>
    <row r="45" spans="1:27" x14ac:dyDescent="0.25">
      <c r="B45" s="5"/>
      <c r="C45" s="200" t="s">
        <v>15</v>
      </c>
      <c r="D45" s="6"/>
      <c r="E45" s="6"/>
      <c r="F45" s="50"/>
      <c r="G45" s="56"/>
      <c r="H45" s="7"/>
      <c r="I45" s="7"/>
      <c r="J45" s="7"/>
      <c r="K45" s="159"/>
      <c r="L45" s="25"/>
      <c r="M45" s="25"/>
      <c r="N45" s="25"/>
      <c r="O45" s="25"/>
      <c r="P45" s="25"/>
      <c r="Q45" s="41"/>
    </row>
    <row r="46" spans="1:27" x14ac:dyDescent="0.25">
      <c r="B46" s="5"/>
      <c r="C46" s="200" t="s">
        <v>16</v>
      </c>
      <c r="D46" s="6"/>
      <c r="E46" s="6"/>
      <c r="F46" s="50"/>
      <c r="G46" s="56"/>
      <c r="H46" s="7"/>
      <c r="I46" s="7"/>
      <c r="J46" s="7"/>
      <c r="K46" s="159"/>
      <c r="L46" s="25"/>
      <c r="M46" s="25"/>
      <c r="N46" s="25"/>
      <c r="O46" s="25"/>
      <c r="P46" s="25"/>
      <c r="Q46" s="41"/>
    </row>
    <row r="47" spans="1:27" x14ac:dyDescent="0.25">
      <c r="B47" s="5"/>
      <c r="C47" s="200" t="s">
        <v>17</v>
      </c>
      <c r="D47" s="6"/>
      <c r="E47" s="6"/>
      <c r="F47" s="50"/>
      <c r="G47" s="56"/>
      <c r="H47" s="7"/>
      <c r="I47" s="7"/>
      <c r="J47" s="7"/>
      <c r="K47" s="159"/>
      <c r="L47" s="25"/>
      <c r="M47" s="25"/>
      <c r="N47" s="25"/>
      <c r="O47" s="25"/>
      <c r="P47" s="25"/>
      <c r="Q47" s="41"/>
    </row>
    <row r="48" spans="1:27" x14ac:dyDescent="0.25">
      <c r="B48" s="5"/>
      <c r="C48" s="200" t="s">
        <v>18</v>
      </c>
      <c r="D48" s="6"/>
      <c r="E48" s="6"/>
      <c r="F48" s="50"/>
      <c r="G48" s="56"/>
      <c r="H48" s="7"/>
      <c r="I48" s="7"/>
      <c r="J48" s="7"/>
      <c r="K48" s="159"/>
      <c r="L48" s="25"/>
      <c r="M48" s="25"/>
      <c r="N48" s="25"/>
      <c r="O48" s="25"/>
      <c r="P48" s="25"/>
      <c r="Q48" s="41"/>
    </row>
    <row r="49" spans="2:17" x14ac:dyDescent="0.25">
      <c r="B49" s="5"/>
      <c r="C49" s="200" t="s">
        <v>112</v>
      </c>
      <c r="D49" s="6"/>
      <c r="E49" s="6"/>
      <c r="F49" s="50"/>
      <c r="G49" s="56"/>
      <c r="H49" s="7"/>
      <c r="I49" s="7"/>
      <c r="J49" s="7"/>
      <c r="K49" s="159"/>
      <c r="L49" s="25"/>
      <c r="M49" s="25"/>
      <c r="N49" s="25"/>
      <c r="O49" s="25"/>
      <c r="P49" s="25"/>
      <c r="Q49" s="41"/>
    </row>
    <row r="50" spans="2:17" x14ac:dyDescent="0.25">
      <c r="B50" s="5"/>
      <c r="C50" s="200" t="s">
        <v>111</v>
      </c>
      <c r="D50" s="6"/>
      <c r="E50" s="6"/>
      <c r="F50" s="50"/>
      <c r="G50" s="56"/>
      <c r="H50" s="7"/>
      <c r="I50" s="7"/>
      <c r="J50" s="7"/>
      <c r="K50" s="159"/>
      <c r="L50" s="25"/>
      <c r="M50" s="25"/>
      <c r="N50" s="25"/>
      <c r="O50" s="25"/>
      <c r="P50" s="25"/>
      <c r="Q50" s="41"/>
    </row>
    <row r="51" spans="2:17" x14ac:dyDescent="0.25">
      <c r="B51" s="5"/>
      <c r="C51" s="200" t="s">
        <v>19</v>
      </c>
      <c r="D51" s="6"/>
      <c r="E51" s="6"/>
      <c r="F51" s="50"/>
      <c r="G51" s="56"/>
      <c r="H51" s="7"/>
      <c r="I51" s="7"/>
      <c r="J51" s="7"/>
      <c r="K51" s="159"/>
      <c r="L51" s="25"/>
      <c r="M51" s="25"/>
      <c r="N51" s="25"/>
      <c r="O51" s="25"/>
      <c r="P51" s="25"/>
      <c r="Q51" s="41"/>
    </row>
    <row r="52" spans="2:17" x14ac:dyDescent="0.25">
      <c r="B52" s="5"/>
      <c r="C52" s="199"/>
      <c r="D52" s="6"/>
      <c r="E52" s="6"/>
      <c r="F52" s="50"/>
      <c r="G52" s="56"/>
      <c r="H52" s="7"/>
      <c r="I52" s="7"/>
      <c r="J52" s="7"/>
      <c r="K52" s="159"/>
      <c r="L52" s="25"/>
      <c r="M52" s="25"/>
      <c r="N52" s="25"/>
      <c r="O52" s="25"/>
      <c r="P52" s="25"/>
      <c r="Q52" s="41"/>
    </row>
    <row r="53" spans="2:17" x14ac:dyDescent="0.25">
      <c r="C53" s="147"/>
    </row>
    <row r="54" spans="2:17" x14ac:dyDescent="0.25">
      <c r="C54" s="147"/>
    </row>
  </sheetData>
  <sheetProtection algorithmName="SHA-512" hashValue="Rs4nQ+HIvx1edTDMRkHp70alj+o9DDqVhGx83+ErHUpNsOApEJtkK3lMFP+dz8ZSH+7TxsTlFr+CZ5oYzo09vw==" saltValue="9j8tOWY6eZnX8jgAcbwAkw==" spinCount="100000" sheet="1" objects="1" scenarios="1"/>
  <mergeCells count="27">
    <mergeCell ref="Z8:AA8"/>
    <mergeCell ref="Z9:Z19"/>
    <mergeCell ref="J5:J8"/>
    <mergeCell ref="A5:A8"/>
    <mergeCell ref="L5:L8"/>
    <mergeCell ref="P5:P8"/>
    <mergeCell ref="O5:O8"/>
    <mergeCell ref="B36:C36"/>
    <mergeCell ref="I36:Q36"/>
    <mergeCell ref="K5:K8"/>
    <mergeCell ref="I34:Q34"/>
    <mergeCell ref="H5:H8"/>
    <mergeCell ref="I5:I8"/>
    <mergeCell ref="G5:G8"/>
    <mergeCell ref="B34:C34"/>
    <mergeCell ref="I31:Q31"/>
    <mergeCell ref="I33:Q33"/>
    <mergeCell ref="A1:Q1"/>
    <mergeCell ref="C2:I2"/>
    <mergeCell ref="B5:B8"/>
    <mergeCell ref="C5:C8"/>
    <mergeCell ref="D5:D8"/>
    <mergeCell ref="E5:E8"/>
    <mergeCell ref="F5:F8"/>
    <mergeCell ref="M5:M8"/>
    <mergeCell ref="Q5:Q8"/>
    <mergeCell ref="N5:N8"/>
  </mergeCells>
  <conditionalFormatting sqref="K10:K29 K13:Q29 K9:P12 M9:Q29">
    <cfRule type="cellIs" dxfId="6" priority="27" stopIfTrue="1" operator="equal">
      <formula>0</formula>
    </cfRule>
  </conditionalFormatting>
  <conditionalFormatting sqref="K9:Q29">
    <cfRule type="cellIs" dxfId="5" priority="17" stopIfTrue="1" operator="equal">
      <formula>0</formula>
    </cfRule>
  </conditionalFormatting>
  <conditionalFormatting sqref="Q30">
    <cfRule type="cellIs" dxfId="4" priority="4" stopIfTrue="1" operator="equal">
      <formula>0</formula>
    </cfRule>
    <cfRule type="cellIs" dxfId="3" priority="5" stopIfTrue="1" operator="equal">
      <formula>0</formula>
    </cfRule>
  </conditionalFormatting>
  <conditionalFormatting sqref="P30">
    <cfRule type="cellIs" dxfId="2" priority="3" stopIfTrue="1" operator="equal">
      <formula>0</formula>
    </cfRule>
  </conditionalFormatting>
  <conditionalFormatting sqref="P30">
    <cfRule type="cellIs" dxfId="1" priority="2" stopIfTrue="1" operator="equal">
      <formula>0</formula>
    </cfRule>
  </conditionalFormatting>
  <conditionalFormatting sqref="P30">
    <cfRule type="cellIs" dxfId="0" priority="1" stopIfTrue="1" operator="equal">
      <formula>0</formula>
    </cfRule>
  </conditionalFormatting>
  <dataValidations count="3">
    <dataValidation type="list" allowBlank="1" showInputMessage="1" showErrorMessage="1" sqref="F9:F29">
      <formula1>$C$38:$C$51</formula1>
    </dataValidation>
    <dataValidation type="textLength" allowBlank="1" showInputMessage="1" showErrorMessage="1" error="EL VALOR A INTRODUCIR NO DEBE LLEVAR NI GUIONES NI ESPACION EN BLACO" sqref="B9:B29">
      <formula1>9</formula1>
      <formula2>9</formula2>
    </dataValidation>
    <dataValidation type="list" allowBlank="1" showInputMessage="1" showErrorMessage="1" sqref="G9:G29">
      <formula1>$W$11:$W$14</formula1>
    </dataValidation>
  </dataValidations>
  <printOptions horizontalCentered="1" verticalCentered="1"/>
  <pageMargins left="0.2" right="0.2" top="0.74803149606299213" bottom="0.74803149606299213" header="0.31496062992125984" footer="0.31496062992125984"/>
  <pageSetup paperSize="9" scale="68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opLeftCell="A4" workbookViewId="0">
      <selection activeCell="F32" sqref="F32:I32"/>
    </sheetView>
  </sheetViews>
  <sheetFormatPr baseColWidth="10" defaultRowHeight="15" x14ac:dyDescent="0.25"/>
  <cols>
    <col min="1" max="1" width="5.42578125" customWidth="1"/>
    <col min="3" max="3" width="29.42578125" customWidth="1"/>
    <col min="4" max="4" width="6.140625" customWidth="1"/>
    <col min="5" max="5" width="8.7109375" customWidth="1"/>
    <col min="6" max="6" width="8.140625" customWidth="1"/>
    <col min="7" max="7" width="19.42578125" customWidth="1"/>
    <col min="8" max="8" width="1.7109375" customWidth="1"/>
    <col min="9" max="9" width="12.5703125" customWidth="1"/>
  </cols>
  <sheetData>
    <row r="1" spans="1:19" ht="103.5" customHeight="1" thickBot="1" x14ac:dyDescent="0.3">
      <c r="A1" s="274"/>
      <c r="B1" s="275"/>
      <c r="C1" s="275"/>
      <c r="D1" s="275"/>
      <c r="E1" s="275"/>
      <c r="F1" s="275"/>
      <c r="G1" s="275"/>
      <c r="H1" s="275"/>
      <c r="I1" s="276"/>
      <c r="J1" s="58"/>
      <c r="K1" s="58"/>
      <c r="L1" s="58"/>
      <c r="M1" s="58"/>
      <c r="N1" s="58"/>
      <c r="O1" s="58"/>
      <c r="P1" s="58"/>
      <c r="S1" s="29"/>
    </row>
    <row r="2" spans="1:19" ht="24" thickBot="1" x14ac:dyDescent="0.4">
      <c r="A2" s="68"/>
      <c r="B2" s="79"/>
      <c r="C2" s="290" t="s">
        <v>67</v>
      </c>
      <c r="D2" s="291"/>
      <c r="E2" s="291"/>
      <c r="F2" s="291"/>
      <c r="G2" s="292"/>
      <c r="H2" s="77"/>
      <c r="I2" s="69"/>
      <c r="J2" s="45"/>
      <c r="K2" s="11"/>
      <c r="L2" s="11"/>
      <c r="M2" s="36"/>
      <c r="N2" s="11"/>
      <c r="O2" s="11"/>
      <c r="P2" s="11"/>
      <c r="S2" s="29"/>
    </row>
    <row r="3" spans="1:19" x14ac:dyDescent="0.25">
      <c r="A3" s="66"/>
      <c r="B3" s="64"/>
      <c r="C3" s="19"/>
      <c r="D3" s="60"/>
      <c r="E3" s="60"/>
      <c r="F3" s="61"/>
      <c r="G3" s="62"/>
      <c r="H3" s="27"/>
      <c r="I3" s="67"/>
      <c r="J3" s="59"/>
      <c r="K3" s="44"/>
      <c r="L3" s="31"/>
      <c r="M3" s="38"/>
      <c r="N3" s="27"/>
      <c r="O3" s="27"/>
      <c r="P3" s="27"/>
      <c r="S3" s="29"/>
    </row>
    <row r="4" spans="1:19" ht="15.75" thickBot="1" x14ac:dyDescent="0.3">
      <c r="A4" s="68"/>
      <c r="B4" s="63"/>
      <c r="C4" s="63"/>
      <c r="D4" s="63"/>
      <c r="E4" s="64"/>
      <c r="F4" s="64"/>
      <c r="G4" s="64"/>
      <c r="H4" s="63"/>
      <c r="I4" s="69"/>
      <c r="J4" s="30"/>
      <c r="K4" s="87"/>
      <c r="L4" s="86"/>
      <c r="M4" s="87"/>
      <c r="N4" s="87"/>
      <c r="O4" s="87"/>
      <c r="P4" s="87"/>
      <c r="Q4" s="87"/>
      <c r="R4" s="87"/>
      <c r="S4" s="87"/>
    </row>
    <row r="5" spans="1:19" ht="15.75" thickBot="1" x14ac:dyDescent="0.3">
      <c r="A5" s="70" t="s">
        <v>44</v>
      </c>
      <c r="B5" s="277" t="str">
        <f>IF(resumen!G43="","",resumen!G43)</f>
        <v/>
      </c>
      <c r="C5" s="278"/>
      <c r="D5" s="132" t="s">
        <v>45</v>
      </c>
      <c r="E5" s="281" t="s">
        <v>48</v>
      </c>
      <c r="F5" s="282"/>
      <c r="G5" s="283"/>
      <c r="H5" s="133" t="s">
        <v>49</v>
      </c>
      <c r="I5" s="69"/>
      <c r="J5" s="30"/>
      <c r="K5" s="87"/>
      <c r="L5" s="86"/>
      <c r="M5" s="87"/>
      <c r="N5" s="87"/>
      <c r="O5" s="87"/>
      <c r="P5" s="87"/>
      <c r="Q5" s="87"/>
      <c r="R5" s="87"/>
      <c r="S5" s="87"/>
    </row>
    <row r="6" spans="1:19" ht="15.75" thickBot="1" x14ac:dyDescent="0.3">
      <c r="A6" s="71"/>
      <c r="B6" s="64"/>
      <c r="C6" s="64"/>
      <c r="D6" s="64"/>
      <c r="E6" s="131"/>
      <c r="F6" s="131"/>
      <c r="G6" s="131"/>
      <c r="H6" s="64"/>
      <c r="I6" s="69"/>
      <c r="J6" s="30"/>
      <c r="K6" s="87"/>
      <c r="L6" s="87"/>
      <c r="M6" s="87"/>
      <c r="N6" s="87"/>
      <c r="O6" s="87"/>
      <c r="P6" s="87"/>
      <c r="Q6" s="87"/>
      <c r="R6" s="87"/>
      <c r="S6" s="87"/>
    </row>
    <row r="7" spans="1:19" ht="15.75" thickBot="1" x14ac:dyDescent="0.3">
      <c r="A7" s="81"/>
      <c r="B7" s="304" t="str">
        <f>IF(resumen!D10="","",resumen!D10)</f>
        <v/>
      </c>
      <c r="C7" s="305"/>
      <c r="D7" s="305"/>
      <c r="E7" s="306"/>
      <c r="F7" s="88" t="s">
        <v>52</v>
      </c>
      <c r="G7" s="304" t="str">
        <f>IF(resumen!D11="","",resumen!D11)</f>
        <v/>
      </c>
      <c r="H7" s="306"/>
      <c r="I7" s="82"/>
      <c r="J7" s="30"/>
      <c r="K7" s="87"/>
      <c r="L7" s="87"/>
      <c r="M7" s="87"/>
      <c r="N7" s="87"/>
      <c r="O7" s="87"/>
      <c r="P7" s="87"/>
      <c r="Q7" s="87"/>
      <c r="R7" s="87"/>
      <c r="S7" s="87"/>
    </row>
    <row r="8" spans="1:19" ht="9" customHeight="1" x14ac:dyDescent="0.25">
      <c r="A8" s="81"/>
      <c r="B8" s="65"/>
      <c r="C8" s="65"/>
      <c r="D8" s="65"/>
      <c r="E8" s="65"/>
      <c r="F8" s="65"/>
      <c r="G8" s="65"/>
      <c r="H8" s="65"/>
      <c r="I8" s="82"/>
      <c r="J8" s="30"/>
      <c r="K8" s="87"/>
      <c r="L8" s="87"/>
      <c r="M8" s="87"/>
      <c r="N8" s="87"/>
      <c r="O8" s="87"/>
      <c r="P8" s="87"/>
      <c r="Q8" s="87"/>
      <c r="R8" s="87"/>
      <c r="S8" s="87"/>
    </row>
    <row r="9" spans="1:19" ht="7.5" customHeight="1" x14ac:dyDescent="0.25">
      <c r="A9" s="81"/>
      <c r="B9" s="63"/>
      <c r="C9" s="63"/>
      <c r="D9" s="63"/>
      <c r="E9" s="63"/>
      <c r="F9" s="63"/>
      <c r="G9" s="63"/>
      <c r="H9" s="63"/>
      <c r="I9" s="82"/>
      <c r="J9" s="30"/>
      <c r="K9" s="87"/>
      <c r="L9" s="78"/>
      <c r="M9" s="87"/>
      <c r="N9" s="87"/>
      <c r="O9" s="87"/>
      <c r="P9" s="87"/>
      <c r="Q9" s="87"/>
      <c r="R9" s="87"/>
      <c r="S9" s="87"/>
    </row>
    <row r="10" spans="1:19" x14ac:dyDescent="0.25">
      <c r="A10" s="68"/>
      <c r="B10" s="65" t="s">
        <v>54</v>
      </c>
      <c r="C10" s="65"/>
      <c r="D10" s="65"/>
      <c r="E10" s="65"/>
      <c r="F10" s="65"/>
      <c r="G10" s="65"/>
      <c r="H10" s="65"/>
      <c r="I10" s="83"/>
      <c r="J10" s="30"/>
      <c r="K10" s="87"/>
      <c r="L10" s="78"/>
      <c r="M10" s="87"/>
      <c r="N10" s="87"/>
      <c r="O10" s="87"/>
      <c r="P10" s="87"/>
      <c r="Q10" s="87"/>
      <c r="R10" s="87"/>
      <c r="S10" s="87"/>
    </row>
    <row r="11" spans="1:19" ht="7.5" customHeight="1" x14ac:dyDescent="0.25">
      <c r="A11" s="72"/>
      <c r="B11" s="65"/>
      <c r="C11" s="65"/>
      <c r="D11" s="65"/>
      <c r="E11" s="65"/>
      <c r="F11" s="65"/>
      <c r="G11" s="65"/>
      <c r="H11" s="65"/>
      <c r="I11" s="83"/>
      <c r="J11" s="30"/>
      <c r="K11" s="87"/>
      <c r="L11" s="78" t="s">
        <v>48</v>
      </c>
      <c r="M11" s="87"/>
      <c r="N11" s="87"/>
      <c r="O11" s="87"/>
      <c r="P11" s="87"/>
      <c r="Q11" s="87"/>
      <c r="R11" s="87"/>
      <c r="S11" s="87"/>
    </row>
    <row r="12" spans="1:19" ht="4.5" customHeight="1" thickBot="1" x14ac:dyDescent="0.3">
      <c r="A12" s="72"/>
      <c r="B12" s="65"/>
      <c r="C12" s="65"/>
      <c r="D12" s="63"/>
      <c r="E12" s="63"/>
      <c r="F12" s="63"/>
      <c r="G12" s="63"/>
      <c r="H12" s="63"/>
      <c r="I12" s="69"/>
      <c r="J12" s="30"/>
      <c r="K12" s="87"/>
      <c r="L12" s="78"/>
      <c r="M12" s="87"/>
      <c r="N12" s="87"/>
      <c r="O12" s="87"/>
      <c r="P12" s="87"/>
      <c r="Q12" s="87"/>
      <c r="R12" s="87"/>
      <c r="S12" s="87"/>
    </row>
    <row r="13" spans="1:19" ht="15.75" thickBot="1" x14ac:dyDescent="0.3">
      <c r="A13" s="84"/>
      <c r="B13" s="296" t="s">
        <v>55</v>
      </c>
      <c r="C13" s="297"/>
      <c r="D13" s="287" t="str">
        <f>IF(resumen!D4="","",resumen!D4)</f>
        <v>2023-02-63-00XX</v>
      </c>
      <c r="E13" s="288"/>
      <c r="F13" s="289"/>
      <c r="G13" s="63"/>
      <c r="H13" s="63"/>
      <c r="I13" s="85"/>
      <c r="K13" s="87"/>
      <c r="L13" s="78"/>
      <c r="M13" s="87"/>
      <c r="N13" s="87"/>
      <c r="O13" s="87"/>
      <c r="P13" s="87"/>
      <c r="Q13" s="87"/>
      <c r="R13" s="87"/>
      <c r="S13" s="87"/>
    </row>
    <row r="14" spans="1:19" x14ac:dyDescent="0.25">
      <c r="A14" s="68"/>
      <c r="B14" s="63"/>
      <c r="C14" s="63"/>
      <c r="D14" s="63"/>
      <c r="E14" s="63"/>
      <c r="F14" s="63"/>
      <c r="G14" s="63"/>
      <c r="H14" s="63"/>
      <c r="I14" s="69"/>
      <c r="K14" s="87"/>
      <c r="L14" s="78"/>
      <c r="M14" s="87"/>
      <c r="N14" s="87"/>
      <c r="O14" s="87"/>
      <c r="P14" s="87"/>
      <c r="Q14" s="87"/>
      <c r="R14" s="87"/>
      <c r="S14" s="87"/>
    </row>
    <row r="15" spans="1:19" ht="16.5" customHeight="1" x14ac:dyDescent="0.25">
      <c r="A15" s="68"/>
      <c r="B15" s="298" t="s">
        <v>59</v>
      </c>
      <c r="C15" s="299"/>
      <c r="D15" s="144" t="s">
        <v>58</v>
      </c>
      <c r="E15" s="298" t="s">
        <v>65</v>
      </c>
      <c r="F15" s="299"/>
      <c r="G15" s="299"/>
      <c r="H15" s="299"/>
      <c r="I15" s="300"/>
      <c r="K15" s="87"/>
      <c r="L15" s="87"/>
      <c r="M15" s="87"/>
      <c r="N15" s="87"/>
      <c r="O15" s="87"/>
      <c r="P15" s="87"/>
      <c r="Q15" s="87"/>
      <c r="R15" s="87"/>
      <c r="S15" s="87"/>
    </row>
    <row r="16" spans="1:19" ht="18.75" customHeight="1" x14ac:dyDescent="0.25">
      <c r="A16" s="68"/>
      <c r="B16" s="293" t="s">
        <v>66</v>
      </c>
      <c r="C16" s="294"/>
      <c r="D16" s="294"/>
      <c r="E16" s="294"/>
      <c r="F16" s="294"/>
      <c r="G16" s="295"/>
      <c r="H16" s="80"/>
      <c r="I16" s="69"/>
      <c r="K16" s="87"/>
      <c r="L16" s="87"/>
      <c r="M16" s="87" t="s">
        <v>57</v>
      </c>
      <c r="N16" s="87"/>
      <c r="O16" s="87"/>
      <c r="P16" s="87"/>
      <c r="Q16" s="87"/>
      <c r="R16" s="87"/>
      <c r="S16" s="87"/>
    </row>
    <row r="17" spans="1:19" x14ac:dyDescent="0.25">
      <c r="A17" s="68"/>
      <c r="B17" s="63"/>
      <c r="C17" s="63"/>
      <c r="D17" s="63"/>
      <c r="E17" s="63"/>
      <c r="F17" s="63"/>
      <c r="G17" s="63"/>
      <c r="H17" s="63"/>
      <c r="I17" s="69"/>
      <c r="K17" s="87"/>
      <c r="L17" s="87"/>
      <c r="M17" s="87" t="s">
        <v>58</v>
      </c>
      <c r="N17" s="87"/>
      <c r="O17" s="87"/>
      <c r="P17" s="87"/>
      <c r="Q17" s="87"/>
      <c r="R17" s="87"/>
      <c r="S17" s="87"/>
    </row>
    <row r="18" spans="1:19" x14ac:dyDescent="0.25">
      <c r="A18" s="68"/>
      <c r="B18" s="63"/>
      <c r="C18" s="284" t="s">
        <v>37</v>
      </c>
      <c r="D18" s="285"/>
      <c r="E18" s="285"/>
      <c r="F18" s="286"/>
      <c r="G18" s="63"/>
      <c r="H18" s="63"/>
      <c r="I18" s="69"/>
      <c r="K18" s="87"/>
      <c r="L18" s="86"/>
      <c r="M18" s="87"/>
      <c r="N18" s="87"/>
      <c r="O18" s="87"/>
      <c r="P18" s="87"/>
      <c r="Q18" s="87"/>
      <c r="R18" s="87"/>
      <c r="S18" s="87"/>
    </row>
    <row r="19" spans="1:19" x14ac:dyDescent="0.25">
      <c r="A19" s="68"/>
      <c r="B19" s="63"/>
      <c r="C19" s="63"/>
      <c r="D19" s="63"/>
      <c r="E19" s="63"/>
      <c r="F19" s="63"/>
      <c r="G19" s="63"/>
      <c r="H19" s="63"/>
      <c r="I19" s="69"/>
      <c r="K19" s="87"/>
      <c r="L19" s="86"/>
      <c r="M19" s="87"/>
      <c r="N19" s="87"/>
      <c r="O19" s="87"/>
      <c r="P19" s="87"/>
      <c r="Q19" s="87"/>
      <c r="R19" s="87"/>
      <c r="S19" s="87"/>
    </row>
    <row r="20" spans="1:19" x14ac:dyDescent="0.25">
      <c r="A20" s="68"/>
      <c r="B20" s="63"/>
      <c r="C20" s="63"/>
      <c r="D20" s="63"/>
      <c r="E20" s="63"/>
      <c r="F20" s="63"/>
      <c r="G20" s="63"/>
      <c r="H20" s="63"/>
      <c r="I20" s="69"/>
      <c r="K20" s="87"/>
      <c r="L20" s="86"/>
      <c r="M20" s="87"/>
      <c r="N20" s="87"/>
      <c r="O20" s="87"/>
      <c r="P20" s="87"/>
      <c r="Q20" s="87"/>
      <c r="R20" s="87"/>
      <c r="S20" s="87"/>
    </row>
    <row r="21" spans="1:19" x14ac:dyDescent="0.25">
      <c r="A21" s="68"/>
      <c r="B21" s="63"/>
      <c r="C21" s="63"/>
      <c r="D21" s="63"/>
      <c r="E21" s="63"/>
      <c r="F21" s="63"/>
      <c r="G21" s="63"/>
      <c r="H21" s="63"/>
      <c r="I21" s="69"/>
      <c r="K21" s="87"/>
      <c r="L21" s="87"/>
      <c r="M21" s="87"/>
      <c r="N21" s="87"/>
      <c r="O21" s="87"/>
      <c r="P21" s="87"/>
      <c r="Q21" s="87"/>
      <c r="R21" s="87"/>
      <c r="S21" s="87"/>
    </row>
    <row r="22" spans="1:19" x14ac:dyDescent="0.25">
      <c r="A22" s="68"/>
      <c r="B22" s="63"/>
      <c r="C22" s="63"/>
      <c r="D22" s="63"/>
      <c r="E22" s="63"/>
      <c r="F22" s="63"/>
      <c r="G22" s="63"/>
      <c r="H22" s="63"/>
      <c r="I22" s="69"/>
      <c r="K22" s="87"/>
      <c r="L22" s="87"/>
      <c r="M22" s="87"/>
      <c r="N22" s="87"/>
      <c r="O22" s="87"/>
      <c r="P22" s="87"/>
      <c r="Q22" s="87"/>
      <c r="R22" s="87"/>
      <c r="S22" s="87"/>
    </row>
    <row r="23" spans="1:19" x14ac:dyDescent="0.25">
      <c r="A23" s="68"/>
      <c r="B23" s="63"/>
      <c r="C23" s="63"/>
      <c r="D23" s="63"/>
      <c r="E23" s="63"/>
      <c r="F23" s="63"/>
      <c r="G23" s="63"/>
      <c r="H23" s="63"/>
      <c r="I23" s="69"/>
      <c r="K23" s="87"/>
      <c r="L23" s="87"/>
      <c r="M23" s="87"/>
      <c r="N23" s="87"/>
      <c r="O23" s="87"/>
      <c r="P23" s="87"/>
      <c r="Q23" s="87"/>
      <c r="R23" s="87"/>
      <c r="S23" s="87"/>
    </row>
    <row r="24" spans="1:19" x14ac:dyDescent="0.25">
      <c r="A24" s="68"/>
      <c r="B24" s="63"/>
      <c r="C24" s="63"/>
      <c r="D24" s="63"/>
      <c r="E24" s="63"/>
      <c r="F24" s="63"/>
      <c r="G24" s="63"/>
      <c r="H24" s="63"/>
      <c r="I24" s="69"/>
      <c r="K24" s="87"/>
      <c r="L24" s="87"/>
      <c r="M24" s="87"/>
      <c r="N24" s="87"/>
      <c r="O24" s="87"/>
      <c r="P24" s="87"/>
      <c r="Q24" s="87"/>
      <c r="R24" s="87"/>
      <c r="S24" s="87"/>
    </row>
    <row r="25" spans="1:19" x14ac:dyDescent="0.25">
      <c r="A25" s="68"/>
      <c r="B25" s="76" t="s">
        <v>50</v>
      </c>
      <c r="C25" s="279" t="str">
        <f>IF(resumen!G43="","",resumen!G43)</f>
        <v/>
      </c>
      <c r="D25" s="280"/>
      <c r="E25" s="280"/>
      <c r="F25" s="280"/>
      <c r="G25" s="63"/>
      <c r="H25" s="63"/>
      <c r="I25" s="69"/>
      <c r="K25" s="87"/>
      <c r="L25" s="87"/>
      <c r="M25" s="87"/>
      <c r="N25" s="87"/>
      <c r="O25" s="87"/>
      <c r="P25" s="87"/>
      <c r="Q25" s="87"/>
      <c r="R25" s="87"/>
      <c r="S25" s="87"/>
    </row>
    <row r="26" spans="1:19" x14ac:dyDescent="0.25">
      <c r="A26" s="68"/>
      <c r="B26" s="63"/>
      <c r="C26" s="63"/>
      <c r="D26" s="63"/>
      <c r="E26" s="63"/>
      <c r="F26" s="63"/>
      <c r="G26" s="63"/>
      <c r="H26" s="63"/>
      <c r="I26" s="69"/>
      <c r="K26" s="87"/>
      <c r="L26" s="87"/>
      <c r="M26" s="87"/>
      <c r="N26" s="87"/>
      <c r="O26" s="87"/>
      <c r="P26" s="87"/>
      <c r="Q26" s="87"/>
      <c r="R26" s="87"/>
      <c r="S26" s="87"/>
    </row>
    <row r="27" spans="1:19" x14ac:dyDescent="0.25">
      <c r="A27" s="68"/>
      <c r="B27" s="63"/>
      <c r="C27" s="63"/>
      <c r="D27" s="63"/>
      <c r="E27" s="63"/>
      <c r="F27" s="63"/>
      <c r="G27" s="63"/>
      <c r="H27" s="63"/>
      <c r="I27" s="69"/>
      <c r="K27" s="87"/>
      <c r="L27" s="87"/>
      <c r="M27" s="87"/>
      <c r="N27" s="87"/>
      <c r="O27" s="87"/>
      <c r="P27" s="87"/>
      <c r="Q27" s="87"/>
      <c r="R27" s="87"/>
      <c r="S27" s="87"/>
    </row>
    <row r="28" spans="1:19" x14ac:dyDescent="0.25">
      <c r="A28" s="68"/>
      <c r="B28" s="63"/>
      <c r="C28" s="63"/>
      <c r="D28" s="63"/>
      <c r="E28" s="63"/>
      <c r="F28" s="63"/>
      <c r="G28" s="63"/>
      <c r="H28" s="63"/>
      <c r="I28" s="69"/>
      <c r="K28" s="87"/>
      <c r="L28" s="87"/>
      <c r="M28" s="87"/>
      <c r="N28" s="87"/>
      <c r="O28" s="87"/>
      <c r="P28" s="87"/>
      <c r="Q28" s="87"/>
      <c r="R28" s="87"/>
      <c r="S28" s="87"/>
    </row>
    <row r="29" spans="1:19" x14ac:dyDescent="0.25">
      <c r="A29" s="68"/>
      <c r="B29" s="63"/>
      <c r="C29" s="63"/>
      <c r="D29" s="63"/>
      <c r="E29" s="63"/>
      <c r="F29" s="63"/>
      <c r="G29" s="63"/>
      <c r="H29" s="63"/>
      <c r="I29" s="69"/>
      <c r="K29" s="87"/>
      <c r="L29" s="87"/>
      <c r="M29" s="87"/>
      <c r="N29" s="87"/>
      <c r="O29" s="87"/>
      <c r="P29" s="87"/>
      <c r="Q29" s="87"/>
      <c r="R29" s="87"/>
      <c r="S29" s="87"/>
    </row>
    <row r="30" spans="1:19" x14ac:dyDescent="0.25">
      <c r="A30" s="68"/>
      <c r="B30" s="63"/>
      <c r="C30" s="63"/>
      <c r="D30" s="63"/>
      <c r="E30" s="63"/>
      <c r="F30" s="63"/>
      <c r="G30" s="63"/>
      <c r="H30" s="63"/>
      <c r="I30" s="69"/>
      <c r="K30" s="87"/>
      <c r="L30" s="87"/>
      <c r="M30" s="87"/>
      <c r="N30" s="87"/>
      <c r="O30" s="87"/>
      <c r="P30" s="87"/>
      <c r="Q30" s="87"/>
      <c r="R30" s="87"/>
      <c r="S30" s="87"/>
    </row>
    <row r="31" spans="1:19" ht="25.5" customHeight="1" x14ac:dyDescent="0.25">
      <c r="A31" s="68"/>
      <c r="B31" s="307" t="s">
        <v>60</v>
      </c>
      <c r="C31" s="308"/>
      <c r="D31" s="308"/>
      <c r="E31" s="308"/>
      <c r="F31" s="308"/>
      <c r="G31" s="308"/>
      <c r="H31" s="308"/>
      <c r="I31" s="309"/>
      <c r="K31" s="87"/>
      <c r="L31" s="87"/>
      <c r="M31" s="87"/>
      <c r="N31" s="87"/>
      <c r="O31" s="87"/>
      <c r="P31" s="87"/>
      <c r="Q31" s="87"/>
      <c r="R31" s="87"/>
      <c r="S31" s="87"/>
    </row>
    <row r="32" spans="1:19" x14ac:dyDescent="0.25">
      <c r="A32" s="68"/>
      <c r="B32" s="63"/>
      <c r="C32" s="63"/>
      <c r="D32" s="63"/>
      <c r="E32" s="63"/>
      <c r="F32" s="301" t="s">
        <v>51</v>
      </c>
      <c r="G32" s="302"/>
      <c r="H32" s="302"/>
      <c r="I32" s="303"/>
    </row>
    <row r="33" spans="1:9" ht="15.75" thickBot="1" x14ac:dyDescent="0.3">
      <c r="A33" s="73"/>
      <c r="B33" s="74"/>
      <c r="C33" s="74"/>
      <c r="D33" s="74"/>
      <c r="E33" s="74"/>
      <c r="F33" s="74"/>
      <c r="G33" s="74"/>
      <c r="H33" s="74"/>
      <c r="I33" s="75"/>
    </row>
  </sheetData>
  <sheetProtection password="CC0A" sheet="1"/>
  <mergeCells count="15">
    <mergeCell ref="F32:I32"/>
    <mergeCell ref="B7:E7"/>
    <mergeCell ref="G7:H7"/>
    <mergeCell ref="B31:I31"/>
    <mergeCell ref="B15:C15"/>
    <mergeCell ref="A1:I1"/>
    <mergeCell ref="B5:C5"/>
    <mergeCell ref="C25:F25"/>
    <mergeCell ref="E5:G5"/>
    <mergeCell ref="C18:F18"/>
    <mergeCell ref="D13:F13"/>
    <mergeCell ref="C2:G2"/>
    <mergeCell ref="B16:G16"/>
    <mergeCell ref="B13:C13"/>
    <mergeCell ref="E15:I15"/>
  </mergeCells>
  <dataValidations count="2">
    <dataValidation type="list" allowBlank="1" showInputMessage="1" showErrorMessage="1" sqref="E5:G5">
      <formula1>$L$11</formula1>
    </dataValidation>
    <dataValidation type="list" allowBlank="1" showInputMessage="1" showErrorMessage="1" sqref="D15">
      <formula1>$M$15:$M$17</formula1>
    </dataValidation>
  </dataValidations>
  <printOptions horizontalCentered="1"/>
  <pageMargins left="0.9055118110236221" right="0.51181102362204722" top="1.7322834645669292" bottom="0.74803149606299213" header="0.31496062992125984" footer="0.31496062992125984"/>
  <pageSetup paperSize="9"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2"/>
  <sheetViews>
    <sheetView workbookViewId="0">
      <selection activeCell="E39" sqref="E39"/>
    </sheetView>
  </sheetViews>
  <sheetFormatPr baseColWidth="10" defaultRowHeight="15" x14ac:dyDescent="0.25"/>
  <cols>
    <col min="2" max="2" width="11.42578125" style="1"/>
    <col min="3" max="3" width="31" bestFit="1" customWidth="1"/>
    <col min="4" max="4" width="18.5703125" bestFit="1" customWidth="1"/>
    <col min="5" max="5" width="44.5703125" bestFit="1" customWidth="1"/>
  </cols>
  <sheetData>
    <row r="3" spans="2:5" x14ac:dyDescent="0.25">
      <c r="B3" s="1" t="s">
        <v>85</v>
      </c>
      <c r="C3" t="s">
        <v>86</v>
      </c>
    </row>
    <row r="4" spans="2:5" x14ac:dyDescent="0.25">
      <c r="B4" s="1">
        <v>401</v>
      </c>
      <c r="C4" t="s">
        <v>90</v>
      </c>
      <c r="D4" t="s">
        <v>88</v>
      </c>
      <c r="E4" t="s">
        <v>91</v>
      </c>
    </row>
    <row r="5" spans="2:5" x14ac:dyDescent="0.25">
      <c r="B5" s="1">
        <v>402</v>
      </c>
      <c r="C5" t="s">
        <v>90</v>
      </c>
      <c r="D5" t="s">
        <v>88</v>
      </c>
      <c r="E5" t="s">
        <v>92</v>
      </c>
    </row>
    <row r="6" spans="2:5" x14ac:dyDescent="0.25">
      <c r="B6" s="1">
        <v>410</v>
      </c>
      <c r="C6" t="s">
        <v>90</v>
      </c>
      <c r="D6" t="s">
        <v>88</v>
      </c>
      <c r="E6" t="s">
        <v>94</v>
      </c>
    </row>
    <row r="7" spans="2:5" x14ac:dyDescent="0.25">
      <c r="B7" s="1">
        <v>420</v>
      </c>
      <c r="C7" t="s">
        <v>95</v>
      </c>
      <c r="D7" t="s">
        <v>96</v>
      </c>
      <c r="E7" t="s">
        <v>97</v>
      </c>
    </row>
    <row r="8" spans="2:5" x14ac:dyDescent="0.25">
      <c r="B8" s="1">
        <v>421</v>
      </c>
      <c r="C8" t="s">
        <v>98</v>
      </c>
      <c r="D8" t="s">
        <v>87</v>
      </c>
      <c r="E8" t="s">
        <v>99</v>
      </c>
    </row>
    <row r="9" spans="2:5" x14ac:dyDescent="0.25">
      <c r="B9" s="1">
        <v>501</v>
      </c>
      <c r="C9" t="s">
        <v>100</v>
      </c>
      <c r="D9" t="s">
        <v>101</v>
      </c>
      <c r="E9" t="s">
        <v>102</v>
      </c>
    </row>
    <row r="10" spans="2:5" x14ac:dyDescent="0.25">
      <c r="B10" s="1">
        <v>502</v>
      </c>
      <c r="C10" t="s">
        <v>100</v>
      </c>
      <c r="D10" t="s">
        <v>101</v>
      </c>
      <c r="E10" t="s">
        <v>103</v>
      </c>
    </row>
    <row r="11" spans="2:5" x14ac:dyDescent="0.25">
      <c r="B11" s="1">
        <v>510</v>
      </c>
      <c r="C11" t="s">
        <v>90</v>
      </c>
      <c r="D11" t="s">
        <v>101</v>
      </c>
      <c r="E11" t="s">
        <v>104</v>
      </c>
    </row>
    <row r="12" spans="2:5" x14ac:dyDescent="0.25">
      <c r="B12" s="1">
        <v>520</v>
      </c>
      <c r="C12" t="s">
        <v>93</v>
      </c>
      <c r="D12" t="s">
        <v>89</v>
      </c>
      <c r="E12" t="s">
        <v>105</v>
      </c>
    </row>
  </sheetData>
  <sheetProtection password="CDCA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resumen</vt:lpstr>
      <vt:lpstr>Justificación</vt:lpstr>
      <vt:lpstr>Declaración Responsable</vt:lpstr>
      <vt:lpstr>Hoja1</vt:lpstr>
      <vt:lpstr>'Declaración Responsable'!Área_de_impresión</vt:lpstr>
      <vt:lpstr>Justificación!Área_de_impresión</vt:lpstr>
      <vt:lpstr>resumen!Área_de_impresión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GARCIA CAMPILLO, FCO.JOSE</dc:creator>
  <cp:keywords/>
  <dc:description/>
  <cp:lastModifiedBy>ALCAZAR RUIZ, CONCEPCION D.</cp:lastModifiedBy>
  <cp:lastPrinted>2020-03-17T09:05:00Z</cp:lastPrinted>
  <dcterms:created xsi:type="dcterms:W3CDTF">2016-04-17T07:59:54Z</dcterms:created>
  <dcterms:modified xsi:type="dcterms:W3CDTF">2025-01-30T09:24:23Z</dcterms:modified>
  <cp:category/>
</cp:coreProperties>
</file>